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DEA63D37-715F-4C0F-966C-96B88007AEBF}" xr6:coauthVersionLast="47" xr6:coauthVersionMax="47" xr10:uidLastSave="{00000000-0000-0000-0000-000000000000}"/>
  <workbookProtection workbookAlgorithmName="SHA-512" workbookHashValue="VxFSqHRGGW9x4T/UoCVfq8orH+qC9ouHwaWuXtBAjBm2sAGwBsvS4nDCrLap2Fo0net2I9vYXBZXvdp4P1C0fg==" workbookSaltValue="yPU4z2+kHEVnFyKixA77+Q=="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入力シート!$A$302</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313" i="7" l="1"/>
  <c r="AB312" i="7"/>
  <c r="AB311" i="7"/>
  <c r="AB310" i="7"/>
  <c r="AB309" i="7"/>
  <c r="AB308" i="7"/>
  <c r="AB307" i="7"/>
  <c r="AB306" i="7"/>
  <c r="AB305" i="7"/>
  <c r="AB304" i="7"/>
  <c r="AB303"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202" i="7"/>
  <c r="A201" i="7"/>
  <c r="A200" i="7"/>
  <c r="A189" i="7"/>
  <c r="A186" i="7"/>
  <c r="A185" i="7"/>
  <c r="A184" i="7"/>
  <c r="A182" i="7"/>
  <c r="A169" i="7"/>
  <c r="A167" i="7"/>
  <c r="A165" i="7"/>
  <c r="A163" i="7"/>
  <c r="A161" i="7"/>
  <c r="A159" i="7"/>
  <c r="A157" i="7"/>
  <c r="A155" i="7"/>
  <c r="A153" i="7"/>
  <c r="A126" i="7"/>
  <c r="A124" i="7"/>
  <c r="A122" i="7"/>
  <c r="A120" i="7"/>
  <c r="A116" i="7"/>
  <c r="A114" i="7"/>
  <c r="A112" i="7"/>
  <c r="A87" i="7"/>
  <c r="A85" i="7"/>
  <c r="A84" i="7"/>
  <c r="A83" i="7"/>
  <c r="A81" i="7"/>
  <c r="A79" i="7"/>
  <c r="A77" i="7"/>
  <c r="A75" i="7"/>
  <c r="A73" i="7"/>
  <c r="A71" i="7"/>
  <c r="A69" i="7"/>
  <c r="A63" i="7"/>
  <c r="A40" i="7"/>
  <c r="A38" i="7"/>
  <c r="A36" i="7"/>
  <c r="A34" i="7"/>
  <c r="A32" i="7"/>
  <c r="A30" i="7"/>
  <c r="A28" i="7"/>
  <c r="A26" i="7"/>
  <c r="A24" i="7"/>
  <c r="A22" i="7"/>
  <c r="A20" i="7"/>
  <c r="E236" i="7" l="1"/>
  <c r="J194" i="7" l="1"/>
  <c r="K235" i="7" l="1"/>
  <c r="O235" i="7"/>
  <c r="I218" i="7"/>
  <c r="U235" i="7"/>
  <c r="S235" i="7"/>
  <c r="Q235" i="7"/>
  <c r="J192" i="7" l="1"/>
  <c r="D114" i="7" l="1"/>
  <c r="D116" i="7" s="1"/>
  <c r="D118" i="7" s="1"/>
  <c r="D120" i="7" s="1"/>
  <c r="D122" i="7" s="1"/>
  <c r="D124" i="7" s="1"/>
  <c r="D126" i="7" s="1"/>
  <c r="J177" i="7" l="1"/>
  <c r="J196" i="7"/>
  <c r="J198" i="7"/>
  <c r="N283" i="7" l="1"/>
  <c r="I212" i="7" l="1"/>
  <c r="A2" i="8" l="1"/>
  <c r="A1" i="8"/>
</calcChain>
</file>

<file path=xl/sharedStrings.xml><?xml version="1.0" encoding="utf-8"?>
<sst xmlns="http://schemas.openxmlformats.org/spreadsheetml/2006/main" count="288" uniqueCount="225">
  <si>
    <t>衛生</t>
  </si>
  <si>
    <t>電気</t>
  </si>
  <si>
    <t>建築積算</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</si>
  <si>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</si>
  <si>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</si>
  <si>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</si>
  <si>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</si>
  <si>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</si>
  <si>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</si>
  <si>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建築設備士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</si>
  <si>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</si>
  <si>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</si>
  <si>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</si>
  <si>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</si>
  <si>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</si>
  <si>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</si>
  <si>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</si>
  <si>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</si>
  <si>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</si>
  <si>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</si>
  <si>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</si>
  <si>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</si>
  <si>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</si>
  <si>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</si>
  <si>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</si>
  <si>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</si>
  <si>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</si>
  <si>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</si>
  <si>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</si>
  <si>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</si>
  <si>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</si>
  <si>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</si>
  <si>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</si>
  <si>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</si>
  <si>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</si>
  <si>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</si>
  <si>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</si>
  <si>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</si>
  <si>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</si>
  <si>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</si>
  <si>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</si>
  <si>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</si>
  <si>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</si>
  <si>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</si>
  <si>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</si>
  <si>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</si>
  <si>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</si>
  <si>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</si>
  <si>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</si>
  <si>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</si>
  <si>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</si>
  <si>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測量</t>
    <phoneticPr fontId="5"/>
  </si>
  <si>
    <t>土地家屋調査士</t>
  </si>
  <si>
    <t>司法書士</t>
  </si>
  <si>
    <t>適格組合証明番号</t>
    <rPh sb="0" eb="2">
      <t>テキカク</t>
    </rPh>
    <rPh sb="2" eb="4">
      <t>クミアイ</t>
    </rPh>
    <rPh sb="4" eb="6">
      <t>ショウメイ</t>
    </rPh>
    <rPh sb="6" eb="8">
      <t>バンゴウ</t>
    </rPh>
    <phoneticPr fontId="6"/>
  </si>
  <si>
    <t>年</t>
    <rPh sb="0" eb="1">
      <t>ネン</t>
    </rPh>
    <phoneticPr fontId="5"/>
  </si>
  <si>
    <t>設立年月日</t>
    <rPh sb="0" eb="2">
      <t>セツリツ</t>
    </rPh>
    <rPh sb="2" eb="5">
      <t>ネンガッピ</t>
    </rPh>
    <phoneticPr fontId="6"/>
  </si>
  <si>
    <t>経営状況（流動比率）</t>
    <rPh sb="0" eb="2">
      <t>ケイエイ</t>
    </rPh>
    <rPh sb="2" eb="4">
      <t>ジョウキョウ</t>
    </rPh>
    <rPh sb="5" eb="7">
      <t>リュウドウ</t>
    </rPh>
    <rPh sb="7" eb="9">
      <t>ヒリツ</t>
    </rPh>
    <phoneticPr fontId="5"/>
  </si>
  <si>
    <t>流動比率（a/b×100）</t>
    <phoneticPr fontId="5"/>
  </si>
  <si>
    <t>%</t>
    <phoneticPr fontId="5"/>
  </si>
  <si>
    <t>地質調査</t>
  </si>
  <si>
    <t>地質調査</t>
    <phoneticPr fontId="5"/>
  </si>
  <si>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</si>
  <si>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</si>
  <si>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</si>
  <si>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</si>
  <si>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</si>
  <si>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</si>
  <si>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</si>
  <si>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</si>
  <si>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</si>
  <si>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5"/>
  </si>
  <si>
    <t>総合技術監理部門</t>
  </si>
  <si>
    <t>建設部門</t>
  </si>
  <si>
    <t>農業部門</t>
  </si>
  <si>
    <t>森林部門</t>
  </si>
  <si>
    <t>上下水道部門</t>
  </si>
  <si>
    <t>電気・電子部門</t>
  </si>
  <si>
    <t>機械部門</t>
  </si>
  <si>
    <t>その他</t>
    <phoneticPr fontId="5"/>
  </si>
  <si>
    <t>業種区分</t>
    <phoneticPr fontId="5"/>
  </si>
  <si>
    <t>登録番号
例)00-00000</t>
    <rPh sb="5" eb="6">
      <t>レイ</t>
    </rPh>
    <phoneticPr fontId="5"/>
  </si>
  <si>
    <t>測量一般</t>
  </si>
  <si>
    <t>地図の調整</t>
  </si>
  <si>
    <t>航空測量</t>
  </si>
  <si>
    <t>暖冷房</t>
  </si>
  <si>
    <t>土質及び基礎</t>
  </si>
  <si>
    <t>港湾及び空港</t>
  </si>
  <si>
    <t>電力土木</t>
  </si>
  <si>
    <t>道路</t>
  </si>
  <si>
    <t>トンネル</t>
  </si>
  <si>
    <t>施工計画・施工設備及び積算</t>
  </si>
  <si>
    <t>地質</t>
  </si>
  <si>
    <t>造園</t>
  </si>
  <si>
    <t>農業土木</t>
  </si>
  <si>
    <t>建設環境</t>
  </si>
  <si>
    <t>意匠</t>
    <phoneticPr fontId="5"/>
  </si>
  <si>
    <t>土地調査</t>
  </si>
  <si>
    <t>土地評価</t>
  </si>
  <si>
    <t>物件</t>
  </si>
  <si>
    <t>機械工作物</t>
  </si>
  <si>
    <t>補償関連</t>
  </si>
  <si>
    <t>登記手続等</t>
  </si>
  <si>
    <t>測量・建設コンサルタント等に係る入札に参加する資格の審査を申請します。</t>
    <rPh sb="0" eb="2">
      <t>ソクリョウ</t>
    </rPh>
    <rPh sb="3" eb="5">
      <t>ケンセツ</t>
    </rPh>
    <rPh sb="12" eb="13">
      <t>トウ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</si>
  <si>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</si>
  <si>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創業年月日</t>
    <rPh sb="0" eb="2">
      <t>ソウギョウ</t>
    </rPh>
    <rPh sb="2" eb="5">
      <t>ネンガッピ</t>
    </rPh>
    <phoneticPr fontId="6"/>
  </si>
  <si>
    <t>年月日</t>
    <rPh sb="0" eb="3">
      <t>ネンガッピ</t>
    </rPh>
    <phoneticPr fontId="5"/>
  </si>
  <si>
    <t>業種区分・業務内容</t>
    <phoneticPr fontId="5"/>
  </si>
  <si>
    <t>河川、砂防及び海岸・海洋</t>
  </si>
  <si>
    <t>鉄道</t>
  </si>
  <si>
    <t>下水道</t>
  </si>
  <si>
    <t>森林土木</t>
  </si>
  <si>
    <t>水産土木</t>
  </si>
  <si>
    <t>廃棄物</t>
  </si>
  <si>
    <t>都市計画及び地方計画</t>
  </si>
  <si>
    <t>機械</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</si>
  <si>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</si>
  <si>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</si>
  <si>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</si>
  <si>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</si>
  <si>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</si>
  <si>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</si>
  <si>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</si>
  <si>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</si>
  <si>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</si>
  <si>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</si>
  <si>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</si>
  <si>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</si>
  <si>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</si>
  <si>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</si>
  <si>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</si>
  <si>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</si>
  <si>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</si>
  <si>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</si>
  <si>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</si>
  <si>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</si>
  <si>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</si>
  <si>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</si>
  <si>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</si>
  <si>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</si>
  <si>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</si>
  <si>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</si>
  <si>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</si>
  <si>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</si>
  <si>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</si>
  <si>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</si>
  <si>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</si>
  <si>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前２ヶ年間の
平均実績高（千円）</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</si>
  <si>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</si>
  <si>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</si>
  <si>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</si>
  <si>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</si>
  <si>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</si>
  <si>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</si>
  <si>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</si>
  <si>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</si>
  <si>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</si>
  <si>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</si>
  <si>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計</t>
    <phoneticPr fontId="6"/>
  </si>
  <si>
    <t>直前決算時（千円）</t>
    <rPh sb="0" eb="2">
      <t>チョクゼン</t>
    </rPh>
    <rPh sb="2" eb="4">
      <t>ケッサン</t>
    </rPh>
    <rPh sb="4" eb="5">
      <t>ジ</t>
    </rPh>
    <rPh sb="6" eb="8">
      <t>センエン</t>
    </rPh>
    <phoneticPr fontId="6"/>
  </si>
  <si>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</si>
  <si>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</si>
  <si>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</si>
  <si>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</si>
  <si>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直前々年度分決算(千円)</t>
    <rPh sb="5" eb="6">
      <t>ブン</t>
    </rPh>
    <rPh sb="6" eb="8">
      <t>ケッサン</t>
    </rPh>
    <rPh sb="9" eb="11">
      <t>センエン</t>
    </rPh>
    <phoneticPr fontId="6"/>
  </si>
  <si>
    <t>直前年度分決算(千円)</t>
    <rPh sb="0" eb="2">
      <t>チョクゼン</t>
    </rPh>
    <rPh sb="2" eb="4">
      <t>ネンド</t>
    </rPh>
    <rPh sb="4" eb="5">
      <t>ブン</t>
    </rPh>
    <rPh sb="5" eb="7">
      <t>ケッサン</t>
    </rPh>
    <phoneticPr fontId="5"/>
  </si>
  <si>
    <t>免許等の名称</t>
    <rPh sb="0" eb="3">
      <t>メンキョトウ</t>
    </rPh>
    <rPh sb="4" eb="6">
      <t>メイショウ</t>
    </rPh>
    <phoneticPr fontId="5"/>
  </si>
  <si>
    <t>合計</t>
    <rPh sb="0" eb="2">
      <t>ゴウケイ</t>
    </rPh>
    <phoneticPr fontId="5"/>
  </si>
  <si>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</si>
  <si>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</si>
  <si>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</si>
  <si>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</si>
  <si>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</si>
  <si>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</si>
  <si>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</si>
  <si>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</si>
  <si>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</si>
  <si>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</si>
  <si>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</si>
  <si>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</si>
  <si>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</si>
  <si>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</si>
  <si>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建築関係建設コンサルタント</t>
    <phoneticPr fontId="5"/>
  </si>
  <si>
    <t>土木関係建設コンサルタント</t>
    <phoneticPr fontId="5"/>
  </si>
  <si>
    <t>適格組合証明取得</t>
    <rPh sb="0" eb="2">
      <t>テキカク</t>
    </rPh>
    <rPh sb="2" eb="4">
      <t>クミアイ</t>
    </rPh>
    <rPh sb="4" eb="6">
      <t>ショウメイ</t>
    </rPh>
    <rPh sb="6" eb="8">
      <t>シュトク</t>
    </rPh>
    <phoneticPr fontId="6"/>
  </si>
  <si>
    <t>年月日</t>
    <phoneticPr fontId="5"/>
  </si>
  <si>
    <t>登録及び希望業務</t>
    <rPh sb="0" eb="2">
      <t>トウロク</t>
    </rPh>
    <rPh sb="2" eb="3">
      <t>オヨ</t>
    </rPh>
    <rPh sb="4" eb="8">
      <t>キボウギョウム</t>
    </rPh>
    <phoneticPr fontId="5"/>
  </si>
  <si>
    <t>構造</t>
    <phoneticPr fontId="5"/>
  </si>
  <si>
    <t>調査</t>
  </si>
  <si>
    <t>登録</t>
    <rPh sb="0" eb="2">
      <t>トウロク</t>
    </rPh>
    <phoneticPr fontId="5"/>
  </si>
  <si>
    <t>測
量</t>
    <rPh sb="0" eb="1">
      <t>ハカ</t>
    </rPh>
    <rPh sb="2" eb="3">
      <t>リョウ</t>
    </rPh>
    <phoneticPr fontId="6"/>
  </si>
  <si>
    <t>建築一般</t>
    <phoneticPr fontId="5"/>
  </si>
  <si>
    <t>業務高(千円)</t>
    <rPh sb="0" eb="3">
      <t>ギョウムダカ</t>
    </rPh>
    <rPh sb="4" eb="6">
      <t>センエン</t>
    </rPh>
    <phoneticPr fontId="5"/>
  </si>
  <si>
    <t>加古郡共通様式 一般競争(指名競争)参加資格審査申請書【測量・建設コンサルタント等】</t>
    <rPh sb="0" eb="3">
      <t>カコグン</t>
    </rPh>
    <rPh sb="8" eb="10">
      <t>イッパン</t>
    </rPh>
    <rPh sb="10" eb="12">
      <t>キョウソウ</t>
    </rPh>
    <rPh sb="13" eb="15">
      <t>シメイ</t>
    </rPh>
    <rPh sb="15" eb="17">
      <t>キョウソウ</t>
    </rPh>
    <rPh sb="18" eb="20">
      <t>サンカ</t>
    </rPh>
    <rPh sb="20" eb="22">
      <t>シカク</t>
    </rPh>
    <rPh sb="22" eb="24">
      <t>シンサ</t>
    </rPh>
    <rPh sb="24" eb="27">
      <t>シンセイショ</t>
    </rPh>
    <rPh sb="28" eb="30">
      <t>ソクリョウ</t>
    </rPh>
    <rPh sb="31" eb="33">
      <t>ケンセツ</t>
    </rPh>
    <rPh sb="40" eb="41">
      <t>トウ</t>
    </rPh>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</si>
  <si>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</si>
  <si>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例)カブシキガイシャスズキグミ　カンサイエイギョウショ
正式名称を全角カタカナで入力してください。支店・営業所名は、１文字空けて入力してください。</t>
    <phoneticPr fontId="5"/>
  </si>
  <si>
    <t>建築関係コンサルタント</t>
    <phoneticPr fontId="5"/>
  </si>
  <si>
    <t>機械設備積算</t>
    <phoneticPr fontId="5"/>
  </si>
  <si>
    <t>補償関係コンサルタント</t>
    <phoneticPr fontId="5"/>
  </si>
  <si>
    <t>営業補償・特殊補償</t>
    <phoneticPr fontId="24"/>
  </si>
  <si>
    <t>事案損失</t>
  </si>
  <si>
    <t>総合補償</t>
  </si>
  <si>
    <t>不動産鑑定</t>
  </si>
  <si>
    <t>電気設備積算</t>
    <phoneticPr fontId="24"/>
  </si>
  <si>
    <t>上水道及び工業用水道</t>
    <phoneticPr fontId="24"/>
  </si>
  <si>
    <t>鋼構造及びコンクリート</t>
    <phoneticPr fontId="24"/>
  </si>
  <si>
    <t>電気・電子</t>
    <phoneticPr fontId="24"/>
  </si>
  <si>
    <t>土木関係コンサルタント</t>
    <phoneticPr fontId="5"/>
  </si>
  <si>
    <t>28_加古郡共通</t>
  </si>
  <si>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</si>
  <si>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rPh sb="0" eb="2">
      <t>コウキョウ</t>
    </rPh>
    <rPh sb="2" eb="4">
      <t>ケンチク</t>
    </rPh>
    <rPh sb="4" eb="6">
      <t>セッケイ</t>
    </rPh>
    <rPh sb="6" eb="7">
      <t>シャ</t>
    </rPh>
    <rPh sb="7" eb="9">
      <t>ジョウホウ</t>
    </rPh>
    <rPh sb="25" eb="27">
      <t>カイシャ</t>
    </rPh>
    <rPh sb="32" eb="34">
      <t>ハンカク</t>
    </rPh>
    <rPh sb="34" eb="37">
      <t>エイスウジ</t>
    </rPh>
    <rPh sb="38" eb="40">
      <t>ニュウリョク</t>
    </rPh>
    <phoneticPr fontId="6"/>
  </si>
  <si>
    <t>業種区分・業務内容</t>
    <rPh sb="0" eb="2">
      <t>ギョウシュ</t>
    </rPh>
    <rPh sb="2" eb="4">
      <t>クブン</t>
    </rPh>
    <rPh sb="5" eb="7">
      <t>ギョウム</t>
    </rPh>
    <rPh sb="7" eb="9">
      <t>ナイヨウ</t>
    </rPh>
    <phoneticPr fontId="5"/>
  </si>
  <si>
    <r>
      <rPr>
        <sz val="10"/>
        <color rgb="FFFF0000"/>
        <rFont val="ＭＳ ゴシック"/>
        <family val="3"/>
        <charset val="128"/>
      </rPr>
      <t>登録を希望する場合、希望、登録、業務高欄を入力してください。</t>
    </r>
    <r>
      <rPr>
        <sz val="10"/>
        <color theme="1" tint="4.9989318521683403E-2"/>
        <rFont val="ＭＳ ゴシック"/>
        <family val="3"/>
        <charset val="128"/>
      </rPr>
      <t xml:space="preserve">
希望、登録欄はリストから「○」を選択してください。</t>
    </r>
    <rPh sb="0" eb="2">
      <t>トウロク</t>
    </rPh>
    <rPh sb="3" eb="5">
      <t>キボウ</t>
    </rPh>
    <rPh sb="7" eb="9">
      <t>バアイ</t>
    </rPh>
    <rPh sb="10" eb="12">
      <t>キボウ</t>
    </rPh>
    <rPh sb="13" eb="15">
      <t>トウロク</t>
    </rPh>
    <rPh sb="16" eb="19">
      <t>ギョウムダカ</t>
    </rPh>
    <rPh sb="19" eb="20">
      <t>ラン</t>
    </rPh>
    <rPh sb="21" eb="23">
      <t>ニュウリョク</t>
    </rPh>
    <rPh sb="31" eb="33">
      <t>キボウ</t>
    </rPh>
    <rPh sb="34" eb="37">
      <t>トウロクラン</t>
    </rPh>
    <rPh sb="47" eb="49">
      <t>センタク</t>
    </rPh>
    <phoneticPr fontId="5"/>
  </si>
  <si>
    <t>登録を希望する業種の実績高を入力してください。
決算が１事業年度１回の場合には、「直前々年度分決算」及び「直前年度分決算」の右欄のみに入力してください。</t>
    <rPh sb="0" eb="2">
      <t>トウロク</t>
    </rPh>
    <rPh sb="3" eb="5">
      <t>キボウ</t>
    </rPh>
    <rPh sb="7" eb="9">
      <t>ギョウシュ</t>
    </rPh>
    <rPh sb="10" eb="12">
      <t>ジッセキ</t>
    </rPh>
    <rPh sb="12" eb="13">
      <t>ダカ</t>
    </rPh>
    <rPh sb="14" eb="16">
      <t>ニュウリョク</t>
    </rPh>
    <rPh sb="24" eb="26">
      <t>ケッサン</t>
    </rPh>
    <rPh sb="28" eb="30">
      <t>ジギョウ</t>
    </rPh>
    <rPh sb="30" eb="32">
      <t>ネンド</t>
    </rPh>
    <rPh sb="33" eb="34">
      <t>カイ</t>
    </rPh>
    <rPh sb="35" eb="37">
      <t>バアイ</t>
    </rPh>
    <rPh sb="41" eb="42">
      <t>チョク</t>
    </rPh>
    <rPh sb="42" eb="44">
      <t>ゼンゼン</t>
    </rPh>
    <rPh sb="44" eb="46">
      <t>ネンド</t>
    </rPh>
    <rPh sb="46" eb="47">
      <t>ブン</t>
    </rPh>
    <rPh sb="47" eb="49">
      <t>ケッサン</t>
    </rPh>
    <rPh sb="50" eb="51">
      <t>オヨ</t>
    </rPh>
    <rPh sb="53" eb="55">
      <t>チョクゼン</t>
    </rPh>
    <rPh sb="55" eb="57">
      <t>ネンド</t>
    </rPh>
    <rPh sb="57" eb="58">
      <t>ブン</t>
    </rPh>
    <rPh sb="58" eb="60">
      <t>ケッサン</t>
    </rPh>
    <rPh sb="62" eb="63">
      <t>ミギ</t>
    </rPh>
    <rPh sb="63" eb="64">
      <t>ラン</t>
    </rPh>
    <rPh sb="67" eb="69">
      <t>ニュウリョク</t>
    </rPh>
    <phoneticPr fontId="5"/>
  </si>
  <si>
    <t>@を含む半角文字で入力してください。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</si>
  <si>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</si>
  <si>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</si>
  <si>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</si>
  <si>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5"/>
  </si>
  <si>
    <t>半角の数字とハイフンで入力してください。</t>
    <phoneticPr fontId="5"/>
  </si>
  <si>
    <t>右表のエラーコード</t>
    <rPh sb="0" eb="2">
      <t>ミギヒョウ</t>
    </rPh>
    <phoneticPr fontId="5"/>
  </si>
  <si>
    <t>②技術職員(①の内数)</t>
    <rPh sb="1" eb="3">
      <t>ギジュツ</t>
    </rPh>
    <rPh sb="3" eb="5">
      <t>ショクイン</t>
    </rPh>
    <rPh sb="8" eb="10">
      <t>ウチスウ</t>
    </rPh>
    <phoneticPr fontId="5"/>
  </si>
  <si>
    <t>③役職員等(①の内数)</t>
    <rPh sb="1" eb="4">
      <t>ヤクショクイン</t>
    </rPh>
    <rPh sb="4" eb="5">
      <t>トウ</t>
    </rPh>
    <phoneticPr fontId="6"/>
  </si>
  <si>
    <t>①総職員数</t>
    <rPh sb="1" eb="2">
      <t>ソウ</t>
    </rPh>
    <rPh sb="2" eb="4">
      <t>ショクイン</t>
    </rPh>
    <rPh sb="4" eb="5">
      <t>スウ</t>
    </rPh>
    <phoneticPr fontId="5"/>
  </si>
  <si>
    <t>免許等の名称</t>
    <rPh sb="0" eb="2">
      <t>メンキョ</t>
    </rPh>
    <rPh sb="2" eb="3">
      <t>トウ</t>
    </rPh>
    <rPh sb="4" eb="6">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</si>
</sst>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5">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6"/>
      <name val="ＭＳ ゴシック"/>
      <family val="2"/>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61">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auto="1"/>
      </right>
      <top style="thin">
        <color indexed="64"/>
      </top>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14" fontId="4" fillId="2" borderId="18" xfId="0" applyNumberFormat="1" applyFont="1" applyFill="1" applyBorder="1" applyAlignment="1" applyProtection="1">
      <alignment horizontal="left" vertical="center"/>
      <protection locked="0"/>
    </xf>
    <xf numFmtId="14" fontId="4" fillId="2" borderId="52" xfId="0" applyNumberFormat="1" applyFont="1" applyFill="1" applyBorder="1" applyAlignment="1" applyProtection="1">
      <alignment horizontal="left" vertical="center"/>
      <protection locked="0"/>
    </xf>
    <xf numFmtId="49" fontId="4" fillId="2" borderId="7" xfId="12" applyNumberFormat="1" applyFont="1" applyFill="1" applyBorder="1" applyAlignment="1" applyProtection="1">
      <alignment horizontal="center" vertical="center"/>
      <protection locked="0"/>
    </xf>
    <xf numFmtId="49" fontId="4" fillId="2" borderId="32" xfId="12" applyNumberFormat="1" applyFont="1" applyFill="1" applyBorder="1" applyAlignment="1" applyProtection="1">
      <alignment horizontal="center" vertical="center"/>
      <protection locked="0"/>
    </xf>
    <xf numFmtId="0" fontId="4" fillId="0" borderId="0" xfId="6" applyFont="1" applyProtection="1">
      <alignment vertical="center"/>
    </xf>
    <xf numFmtId="0" fontId="21" fillId="0" borderId="0" xfId="2" applyFont="1" applyProtection="1">
      <alignment vertical="center"/>
    </xf>
    <xf numFmtId="0" fontId="16" fillId="0" borderId="0" xfId="2" applyFont="1" applyProtection="1">
      <alignment vertical="center"/>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13" fillId="0" borderId="0" xfId="0" applyFont="1" applyAlignment="1" applyProtection="1">
      <alignment horizontal="right" vertical="top"/>
    </xf>
    <xf numFmtId="0" fontId="4" fillId="0" borderId="26" xfId="0" applyFont="1" applyBorder="1" applyProtection="1">
      <alignment vertical="center"/>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24" xfId="2" applyFont="1" applyBorder="1" applyProtection="1">
      <alignment vertical="center"/>
    </xf>
    <xf numFmtId="0" fontId="22"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3" fillId="0" borderId="24" xfId="0" applyFont="1" applyBorder="1" applyProtection="1">
      <alignment vertical="center"/>
    </xf>
    <xf numFmtId="0" fontId="23"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183" fontId="4" fillId="0" borderId="0" xfId="1" applyNumberFormat="1" applyFont="1" applyProtection="1">
      <alignment vertical="center"/>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8"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Font="1" applyAlignment="1" applyProtection="1">
      <alignment horizontal="left" vertical="center"/>
    </xf>
    <xf numFmtId="180" fontId="4" fillId="0" borderId="26" xfId="0" applyNumberFormat="1" applyFont="1" applyBorder="1" applyProtection="1">
      <alignment vertical="center"/>
    </xf>
    <xf numFmtId="0" fontId="19" fillId="0" borderId="26" xfId="0" applyFont="1" applyBorder="1" applyProtection="1">
      <alignment vertical="center"/>
    </xf>
    <xf numFmtId="0" fontId="19" fillId="0" borderId="11" xfId="0" applyFont="1" applyBorder="1" applyProtection="1">
      <alignment vertical="center"/>
    </xf>
    <xf numFmtId="0" fontId="19" fillId="0" borderId="19" xfId="0" applyFont="1" applyBorder="1" applyProtection="1">
      <alignment vertical="center"/>
    </xf>
    <xf numFmtId="0" fontId="4" fillId="0" borderId="0" xfId="0" applyFont="1" applyAlignment="1" applyProtection="1">
      <alignment horizontal="left" vertical="top"/>
    </xf>
    <xf numFmtId="178" fontId="4"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7" fontId="13" fillId="0" borderId="0" xfId="0" applyNumberFormat="1" applyFont="1" applyAlignment="1" applyProtection="1">
      <alignment horizontal="right" vertical="top"/>
    </xf>
    <xf numFmtId="178" fontId="4" fillId="0" borderId="0" xfId="1" applyNumberFormat="1" applyFont="1" applyProtection="1">
      <alignment vertical="center"/>
    </xf>
    <xf numFmtId="182" fontId="13" fillId="0" borderId="0" xfId="0" applyNumberFormat="1" applyFont="1" applyAlignment="1" applyProtection="1">
      <alignment horizontal="right" vertical="top"/>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180" fontId="4" fillId="0" borderId="47" xfId="0" applyNumberFormat="1" applyFont="1" applyBorder="1" applyProtection="1">
      <alignment vertical="center"/>
    </xf>
    <xf numFmtId="0" fontId="15" fillId="0" borderId="47" xfId="0" applyFont="1" applyBorder="1" applyProtection="1">
      <alignment vertical="center"/>
    </xf>
    <xf numFmtId="178" fontId="4" fillId="0" borderId="21" xfId="1" applyNumberFormat="1" applyFont="1" applyBorder="1" applyProtection="1">
      <alignment vertical="center"/>
    </xf>
    <xf numFmtId="178" fontId="4" fillId="0" borderId="23" xfId="1" applyNumberFormat="1" applyFont="1" applyBorder="1" applyProtection="1">
      <alignment vertical="center"/>
    </xf>
    <xf numFmtId="178" fontId="4" fillId="0" borderId="6" xfId="1" applyNumberFormat="1" applyFont="1" applyBorder="1" applyProtection="1">
      <alignment vertical="center"/>
    </xf>
    <xf numFmtId="178" fontId="4" fillId="0" borderId="13" xfId="1" applyNumberFormat="1" applyFont="1" applyBorder="1" applyProtection="1">
      <alignment vertical="center"/>
    </xf>
    <xf numFmtId="178" fontId="4" fillId="0" borderId="38" xfId="1" applyNumberFormat="1" applyFont="1" applyBorder="1" applyProtection="1">
      <alignment vertical="center"/>
    </xf>
    <xf numFmtId="178" fontId="4" fillId="0" borderId="19" xfId="1" applyNumberFormat="1" applyFont="1" applyBorder="1" applyProtection="1">
      <alignment vertical="center"/>
    </xf>
    <xf numFmtId="0" fontId="13" fillId="0" borderId="0" xfId="2" applyFont="1" applyAlignment="1" applyProtection="1">
      <alignment vertical="top"/>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49" fontId="4" fillId="0" borderId="0" xfId="1" applyNumberFormat="1" applyFont="1" applyAlignment="1" applyProtection="1">
      <alignment horizontal="right" vertical="center"/>
    </xf>
    <xf numFmtId="0" fontId="13" fillId="0" borderId="26" xfId="0" applyFont="1" applyBorder="1" applyProtection="1">
      <alignment vertical="center"/>
    </xf>
    <xf numFmtId="0" fontId="4" fillId="0" borderId="47" xfId="2" applyFont="1" applyBorder="1" applyProtection="1">
      <alignment vertical="center"/>
    </xf>
    <xf numFmtId="0" fontId="4" fillId="0" borderId="21" xfId="2" applyFont="1" applyBorder="1" applyProtection="1">
      <alignment vertical="center"/>
    </xf>
    <xf numFmtId="0" fontId="13" fillId="0" borderId="21" xfId="2" applyFont="1" applyBorder="1" applyAlignment="1" applyProtection="1">
      <alignment vertical="top"/>
    </xf>
    <xf numFmtId="0" fontId="11" fillId="0" borderId="0" xfId="0" applyFont="1" applyProtection="1">
      <alignment vertical="center"/>
    </xf>
    <xf numFmtId="0" fontId="11" fillId="0" borderId="26" xfId="0" applyFont="1" applyBorder="1" applyProtection="1">
      <alignment vertical="center"/>
    </xf>
    <xf numFmtId="0" fontId="11" fillId="0" borderId="0" xfId="0" applyFont="1" applyAlignment="1" applyProtection="1">
      <alignment vertical="top"/>
    </xf>
    <xf numFmtId="0" fontId="18" fillId="0" borderId="0" xfId="2" applyFont="1" applyAlignment="1" applyProtection="1">
      <alignment vertical="top"/>
    </xf>
    <xf numFmtId="0" fontId="13" fillId="0" borderId="26" xfId="2" applyFont="1" applyBorder="1" applyAlignment="1" applyProtection="1">
      <alignment vertical="top"/>
    </xf>
    <xf numFmtId="0" fontId="13" fillId="0" borderId="0" xfId="2" applyFont="1" applyAlignment="1" applyProtection="1">
      <alignment horizontal="right" vertical="top"/>
    </xf>
    <xf numFmtId="0" fontId="13" fillId="0" borderId="26" xfId="0" applyFont="1" applyBorder="1" applyAlignment="1" applyProtection="1">
      <alignment vertical="top"/>
    </xf>
    <xf numFmtId="0" fontId="3" fillId="0" borderId="0" xfId="0" applyFont="1" applyProtection="1">
      <alignment vertical="center"/>
    </xf>
    <xf numFmtId="180" fontId="4" fillId="0" borderId="0" xfId="0" applyNumberFormat="1" applyFont="1" applyAlignment="1" applyProtection="1">
      <alignment horizontal="right" vertical="top"/>
    </xf>
    <xf numFmtId="0" fontId="4" fillId="0" borderId="0" xfId="12" applyFont="1" applyProtection="1">
      <alignment vertical="center"/>
    </xf>
    <xf numFmtId="0" fontId="4" fillId="0" borderId="0" xfId="12" applyFont="1" applyAlignment="1" applyProtection="1">
      <alignment horizontal="left" vertical="center"/>
    </xf>
    <xf numFmtId="0" fontId="4" fillId="0" borderId="58" xfId="0" applyFont="1" applyBorder="1" applyAlignment="1" applyProtection="1">
      <alignment horizontal="center" vertical="center"/>
    </xf>
    <xf numFmtId="49" fontId="4" fillId="3" borderId="50" xfId="12" applyNumberFormat="1" applyFont="1" applyFill="1" applyBorder="1" applyProtection="1">
      <alignment vertical="center"/>
    </xf>
    <xf numFmtId="49" fontId="4" fillId="3" borderId="7" xfId="12" applyNumberFormat="1" applyFont="1" applyFill="1" applyBorder="1" applyProtection="1">
      <alignment vertical="center"/>
    </xf>
    <xf numFmtId="49" fontId="4" fillId="3" borderId="57" xfId="12" applyNumberFormat="1" applyFont="1" applyFill="1" applyBorder="1" applyProtection="1">
      <alignment vertical="center"/>
    </xf>
    <xf numFmtId="49" fontId="4" fillId="3" borderId="32" xfId="12" applyNumberFormat="1" applyFont="1" applyFill="1" applyBorder="1" applyProtection="1">
      <alignment vertical="center"/>
    </xf>
    <xf numFmtId="49" fontId="4" fillId="3" borderId="59" xfId="12" applyNumberFormat="1" applyFont="1" applyFill="1" applyBorder="1" applyProtection="1">
      <alignment vertical="center"/>
    </xf>
    <xf numFmtId="0" fontId="14" fillId="0" borderId="21" xfId="0" applyFont="1" applyBorder="1" applyAlignment="1" applyProtection="1">
      <alignment vertical="top"/>
    </xf>
    <xf numFmtId="177" fontId="14" fillId="0" borderId="0" xfId="0" applyNumberFormat="1" applyFont="1" applyAlignment="1" applyProtection="1">
      <alignment vertical="top"/>
    </xf>
    <xf numFmtId="0" fontId="4" fillId="0" borderId="19" xfId="2" applyFont="1" applyBorder="1" applyProtection="1">
      <alignment vertical="center"/>
    </xf>
    <xf numFmtId="177" fontId="4" fillId="0" borderId="0" xfId="2" applyNumberFormat="1" applyFont="1" applyProtection="1">
      <alignment vertical="center"/>
    </xf>
    <xf numFmtId="0" fontId="4" fillId="0" borderId="0" xfId="1" applyNumberFormat="1" applyFont="1" applyAlignment="1" applyProtection="1">
      <alignment horizontal="left" vertical="center"/>
    </xf>
    <xf numFmtId="0" fontId="4" fillId="0" borderId="0" xfId="12" applyNumberFormat="1" applyFont="1" applyAlignment="1" applyProtection="1">
      <alignment horizontal="left" vertical="center"/>
    </xf>
    <xf numFmtId="49" fontId="4" fillId="2" borderId="40" xfId="12" applyNumberFormat="1" applyFont="1" applyFill="1" applyBorder="1" applyAlignment="1" applyProtection="1">
      <alignment horizontal="center" vertical="center"/>
      <protection locked="0"/>
    </xf>
    <xf numFmtId="49" fontId="4" fillId="3" borderId="30" xfId="12" applyNumberFormat="1" applyFont="1" applyFill="1" applyBorder="1" applyAlignment="1" applyProtection="1">
      <alignment horizontal="center" vertical="center"/>
    </xf>
    <xf numFmtId="49" fontId="4" fillId="2" borderId="25" xfId="12" applyNumberFormat="1" applyFont="1" applyFill="1" applyBorder="1" applyAlignment="1" applyProtection="1">
      <alignment horizontal="center" vertical="center"/>
      <protection locked="0"/>
    </xf>
    <xf numFmtId="49" fontId="4" fillId="2" borderId="57" xfId="12" applyNumberFormat="1" applyFont="1" applyFill="1" applyBorder="1" applyAlignment="1" applyProtection="1">
      <alignment horizontal="center" vertical="center"/>
      <protection locked="0"/>
    </xf>
    <xf numFmtId="49" fontId="4" fillId="2" borderId="46" xfId="12" applyNumberFormat="1" applyFont="1" applyFill="1" applyBorder="1" applyAlignment="1" applyProtection="1">
      <alignment horizontal="center" vertical="center"/>
      <protection locked="0"/>
    </xf>
    <xf numFmtId="0" fontId="4" fillId="0" borderId="8" xfId="12" applyFont="1" applyBorder="1" applyAlignment="1" applyProtection="1">
      <alignment vertical="center"/>
    </xf>
    <xf numFmtId="0" fontId="4" fillId="0" borderId="11" xfId="12" applyFont="1" applyBorder="1" applyAlignment="1" applyProtection="1">
      <alignment vertical="center"/>
    </xf>
    <xf numFmtId="0" fontId="4" fillId="0" borderId="25" xfId="0" applyFont="1" applyBorder="1" applyAlignment="1" applyProtection="1">
      <alignment vertical="center"/>
    </xf>
    <xf numFmtId="0" fontId="4" fillId="0" borderId="2" xfId="0" applyFont="1" applyBorder="1" applyAlignment="1" applyProtection="1">
      <alignment vertical="center"/>
    </xf>
    <xf numFmtId="0" fontId="4" fillId="0" borderId="34" xfId="0" applyFont="1" applyBorder="1" applyAlignment="1" applyProtection="1">
      <alignment vertical="center"/>
    </xf>
    <xf numFmtId="0" fontId="4" fillId="0" borderId="12" xfId="12" applyFont="1" applyBorder="1" applyAlignment="1" applyProtection="1">
      <alignment vertical="center"/>
    </xf>
    <xf numFmtId="0" fontId="4" fillId="0" borderId="38" xfId="12" applyFont="1" applyBorder="1" applyAlignment="1" applyProtection="1">
      <alignment vertical="center"/>
    </xf>
    <xf numFmtId="0" fontId="4" fillId="0" borderId="3" xfId="12" applyFont="1" applyBorder="1" applyAlignment="1" applyProtection="1">
      <alignment vertical="center"/>
    </xf>
    <xf numFmtId="0" fontId="4" fillId="0" borderId="6" xfId="12" applyFont="1" applyBorder="1" applyAlignment="1" applyProtection="1">
      <alignment vertical="center"/>
    </xf>
    <xf numFmtId="0" fontId="18" fillId="0" borderId="0" xfId="0" quotePrefix="1" applyFont="1" applyAlignment="1" applyProtection="1">
      <alignment vertical="top"/>
    </xf>
    <xf numFmtId="0" fontId="4" fillId="4" borderId="0" xfId="2" applyFont="1" applyFill="1" applyProtection="1">
      <alignment vertical="center"/>
    </xf>
    <xf numFmtId="49" fontId="4" fillId="2" borderId="16" xfId="12" applyNumberFormat="1" applyFont="1" applyFill="1" applyBorder="1" applyAlignment="1" applyProtection="1">
      <alignment horizontal="center" vertical="center"/>
      <protection locked="0"/>
    </xf>
    <xf numFmtId="49" fontId="4" fillId="2" borderId="39" xfId="12" applyNumberFormat="1" applyFont="1" applyFill="1" applyBorder="1" applyAlignment="1" applyProtection="1">
      <alignment horizontal="center" vertical="center"/>
      <protection locked="0"/>
    </xf>
    <xf numFmtId="14" fontId="4" fillId="2" borderId="3"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1" xfId="0" applyFont="1" applyBorder="1" applyAlignment="1" applyProtection="1">
      <alignment horizontal="left" vertical="center"/>
    </xf>
    <xf numFmtId="0" fontId="4" fillId="0" borderId="0" xfId="0" applyFont="1" applyAlignment="1" applyProtection="1">
      <alignment horizontal="left" vertical="center"/>
    </xf>
    <xf numFmtId="0" fontId="4" fillId="0" borderId="18" xfId="0" applyFont="1" applyBorder="1" applyAlignment="1" applyProtection="1">
      <alignment horizontal="left" vertical="center"/>
    </xf>
    <xf numFmtId="0" fontId="4" fillId="0" borderId="21" xfId="0" applyFont="1" applyBorder="1" applyAlignment="1" applyProtection="1">
      <alignment horizontal="center" vertical="center"/>
    </xf>
    <xf numFmtId="49" fontId="4" fillId="2" borderId="0" xfId="0" applyNumberFormat="1" applyFont="1" applyFill="1" applyAlignment="1" applyProtection="1">
      <alignment horizontal="left" vertical="center"/>
      <protection locked="0"/>
    </xf>
    <xf numFmtId="0" fontId="18" fillId="0" borderId="0" xfId="0" applyFont="1" applyAlignment="1" applyProtection="1">
      <alignment vertical="top"/>
    </xf>
    <xf numFmtId="0" fontId="4" fillId="0" borderId="0" xfId="0" applyFont="1" applyProtection="1">
      <alignment vertical="center"/>
    </xf>
    <xf numFmtId="0" fontId="13" fillId="0" borderId="0" xfId="0" applyFont="1" applyAlignment="1" applyProtection="1">
      <alignment vertical="top"/>
    </xf>
    <xf numFmtId="14" fontId="4" fillId="2" borderId="12" xfId="0" applyNumberFormat="1" applyFont="1" applyFill="1" applyBorder="1" applyAlignment="1" applyProtection="1">
      <alignment horizontal="left" vertical="center"/>
      <protection locked="0"/>
    </xf>
    <xf numFmtId="49" fontId="4" fillId="2" borderId="15" xfId="12" applyNumberFormat="1" applyFont="1" applyFill="1" applyBorder="1" applyAlignment="1" applyProtection="1">
      <alignment horizontal="center" vertical="center"/>
      <protection locked="0"/>
    </xf>
    <xf numFmtId="0" fontId="4" fillId="0" borderId="8" xfId="12" applyFont="1" applyBorder="1" applyAlignment="1" applyProtection="1">
      <alignment horizontal="left" vertical="center"/>
    </xf>
    <xf numFmtId="0" fontId="4" fillId="0" borderId="9" xfId="12" applyFont="1" applyBorder="1" applyAlignment="1" applyProtection="1">
      <alignment horizontal="left" vertical="center"/>
    </xf>
    <xf numFmtId="0" fontId="4" fillId="0" borderId="11" xfId="12" applyFont="1" applyBorder="1" applyAlignment="1" applyProtection="1">
      <alignment horizontal="left" vertical="center"/>
    </xf>
    <xf numFmtId="0" fontId="4" fillId="0" borderId="12" xfId="12" applyFont="1" applyBorder="1" applyAlignment="1" applyProtection="1">
      <alignment horizontal="left" vertical="center"/>
    </xf>
    <xf numFmtId="0" fontId="4" fillId="0" borderId="13" xfId="12" applyFont="1" applyBorder="1" applyAlignment="1" applyProtection="1">
      <alignment horizontal="left" vertical="center"/>
    </xf>
    <xf numFmtId="0" fontId="4" fillId="0" borderId="38" xfId="12" applyFont="1" applyBorder="1" applyAlignment="1" applyProtection="1">
      <alignment horizontal="left" vertical="center"/>
    </xf>
    <xf numFmtId="49" fontId="4" fillId="2" borderId="15" xfId="12" applyNumberFormat="1" applyFont="1" applyFill="1" applyBorder="1" applyAlignment="1" applyProtection="1">
      <alignment horizontal="center" vertical="center"/>
      <protection locked="0"/>
    </xf>
    <xf numFmtId="49" fontId="4" fillId="2" borderId="5" xfId="12" applyNumberFormat="1" applyFont="1" applyFill="1" applyBorder="1" applyAlignment="1" applyProtection="1">
      <alignment horizontal="center" vertical="center"/>
      <protection locked="0"/>
    </xf>
    <xf numFmtId="49" fontId="4" fillId="2" borderId="16" xfId="12" applyNumberFormat="1" applyFont="1" applyFill="1" applyBorder="1" applyAlignment="1" applyProtection="1">
      <alignment horizontal="center" vertical="center"/>
      <protection locked="0"/>
    </xf>
    <xf numFmtId="49" fontId="4" fillId="2" borderId="10" xfId="12" applyNumberFormat="1" applyFont="1" applyFill="1" applyBorder="1" applyAlignment="1" applyProtection="1">
      <alignment horizontal="center" vertical="center"/>
      <protection locked="0"/>
    </xf>
    <xf numFmtId="49" fontId="4" fillId="2" borderId="39" xfId="12" applyNumberFormat="1" applyFont="1" applyFill="1" applyBorder="1" applyAlignment="1" applyProtection="1">
      <alignment horizontal="center" vertical="center"/>
      <protection locked="0"/>
    </xf>
    <xf numFmtId="49" fontId="4" fillId="2" borderId="14" xfId="12" applyNumberFormat="1" applyFont="1" applyFill="1" applyBorder="1" applyAlignment="1" applyProtection="1">
      <alignment horizontal="center" vertical="center"/>
      <protection locked="0"/>
    </xf>
    <xf numFmtId="38" fontId="4" fillId="2" borderId="8" xfId="12" applyNumberFormat="1" applyFont="1" applyFill="1" applyBorder="1" applyAlignment="1" applyProtection="1">
      <alignment horizontal="right" vertical="center"/>
      <protection locked="0"/>
    </xf>
    <xf numFmtId="38" fontId="4" fillId="2" borderId="11" xfId="12" applyNumberFormat="1" applyFont="1" applyFill="1" applyBorder="1" applyAlignment="1" applyProtection="1">
      <alignment horizontal="right" vertical="center"/>
      <protection locked="0"/>
    </xf>
    <xf numFmtId="0" fontId="4" fillId="0" borderId="10" xfId="6" applyFont="1" applyBorder="1" applyAlignment="1" applyProtection="1">
      <alignment horizontal="left" vertical="center"/>
    </xf>
    <xf numFmtId="0" fontId="4" fillId="0" borderId="7" xfId="6" applyFont="1" applyBorder="1" applyAlignment="1" applyProtection="1">
      <alignment horizontal="left" vertical="center"/>
    </xf>
    <xf numFmtId="38" fontId="4" fillId="2" borderId="8" xfId="6" applyNumberFormat="1" applyFont="1" applyFill="1" applyBorder="1" applyAlignment="1" applyProtection="1">
      <alignment horizontal="right" vertical="center"/>
      <protection locked="0"/>
    </xf>
    <xf numFmtId="182" fontId="4" fillId="2" borderId="9" xfId="6" applyNumberFormat="1" applyFont="1" applyFill="1" applyBorder="1" applyAlignment="1" applyProtection="1">
      <alignment horizontal="right" vertical="center"/>
      <protection locked="0"/>
    </xf>
    <xf numFmtId="182" fontId="4" fillId="2" borderId="11" xfId="6" applyNumberFormat="1" applyFont="1" applyFill="1" applyBorder="1" applyAlignment="1" applyProtection="1">
      <alignment horizontal="right" vertical="center"/>
      <protection locked="0"/>
    </xf>
    <xf numFmtId="0" fontId="18" fillId="0" borderId="0" xfId="0" applyFont="1" applyAlignment="1" applyProtection="1">
      <alignment horizontal="left" vertical="top" wrapText="1"/>
    </xf>
    <xf numFmtId="0" fontId="4" fillId="0" borderId="40" xfId="2" applyFont="1" applyBorder="1" applyAlignment="1" applyProtection="1">
      <alignment horizontal="left" vertical="center" wrapText="1"/>
    </xf>
    <xf numFmtId="0" fontId="4" fillId="0" borderId="56" xfId="2" applyFont="1" applyBorder="1" applyAlignment="1" applyProtection="1">
      <alignment horizontal="left" vertical="center" wrapText="1"/>
    </xf>
    <xf numFmtId="0" fontId="4" fillId="0" borderId="46" xfId="2" applyFont="1" applyBorder="1" applyAlignment="1" applyProtection="1">
      <alignment horizontal="left" vertical="center" wrapText="1"/>
    </xf>
    <xf numFmtId="0" fontId="4" fillId="0" borderId="33" xfId="2" applyFont="1" applyBorder="1" applyAlignment="1" applyProtection="1">
      <alignment horizontal="left" vertical="center" wrapText="1"/>
    </xf>
    <xf numFmtId="0" fontId="18" fillId="0" borderId="0" xfId="0" applyFont="1" applyAlignment="1" applyProtection="1">
      <alignment horizontal="left" vertical="center" wrapText="1"/>
    </xf>
    <xf numFmtId="0" fontId="4" fillId="0" borderId="3" xfId="12" applyFont="1" applyBorder="1" applyAlignment="1" applyProtection="1">
      <alignment horizontal="left" vertical="center"/>
    </xf>
    <xf numFmtId="0" fontId="4" fillId="0" borderId="4" xfId="12" applyFont="1" applyBorder="1" applyAlignment="1" applyProtection="1">
      <alignment horizontal="left" vertical="center"/>
    </xf>
    <xf numFmtId="0" fontId="4" fillId="0" borderId="6" xfId="12" applyFont="1" applyBorder="1" applyAlignment="1" applyProtection="1">
      <alignment horizontal="left" vertical="center"/>
    </xf>
    <xf numFmtId="178" fontId="4" fillId="0" borderId="27" xfId="1" quotePrefix="1" applyNumberFormat="1" applyFont="1" applyBorder="1" applyAlignment="1" applyProtection="1">
      <alignment horizontal="left" vertical="center"/>
    </xf>
    <xf numFmtId="178" fontId="4" fillId="0" borderId="28" xfId="1" quotePrefix="1" applyNumberFormat="1" applyFont="1" applyBorder="1" applyAlignment="1" applyProtection="1">
      <alignment horizontal="left" vertical="center"/>
    </xf>
    <xf numFmtId="178" fontId="4" fillId="0" borderId="29" xfId="1" quotePrefix="1" applyNumberFormat="1" applyFont="1" applyBorder="1" applyAlignment="1" applyProtection="1">
      <alignment horizontal="left" vertical="center"/>
    </xf>
    <xf numFmtId="185" fontId="4" fillId="0" borderId="27" xfId="1" applyNumberFormat="1" applyFont="1" applyBorder="1" applyAlignment="1" applyProtection="1">
      <alignment horizontal="right" vertical="center"/>
    </xf>
    <xf numFmtId="184" fontId="4" fillId="0" borderId="28" xfId="1" applyNumberFormat="1" applyFont="1" applyBorder="1" applyAlignment="1" applyProtection="1">
      <alignment horizontal="right" vertical="center"/>
    </xf>
    <xf numFmtId="184" fontId="4" fillId="0" borderId="29" xfId="1" applyNumberFormat="1" applyFont="1" applyBorder="1" applyAlignment="1" applyProtection="1">
      <alignment horizontal="right" vertical="center"/>
    </xf>
    <xf numFmtId="49" fontId="4" fillId="2" borderId="0" xfId="0" applyNumberFormat="1" applyFont="1" applyFill="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38" xfId="0" applyNumberFormat="1" applyFont="1" applyFill="1" applyBorder="1" applyAlignment="1" applyProtection="1">
      <alignment horizontal="left" vertical="center"/>
      <protection locked="0"/>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4" xfId="0" applyFont="1" applyBorder="1" applyAlignment="1" applyProtection="1">
      <alignment horizontal="left" vertical="center"/>
    </xf>
    <xf numFmtId="49" fontId="4" fillId="2" borderId="16"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0" borderId="2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4" xfId="0" applyNumberFormat="1" applyFont="1" applyBorder="1" applyAlignment="1" applyProtection="1">
      <alignment horizontal="left" vertical="center"/>
    </xf>
    <xf numFmtId="49" fontId="4"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38" fontId="4" fillId="2" borderId="3"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38" fontId="4" fillId="2" borderId="15"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38" fontId="4" fillId="2" borderId="11" xfId="6" applyNumberFormat="1" applyFont="1" applyFill="1" applyBorder="1" applyAlignment="1" applyProtection="1">
      <alignment horizontal="right" vertical="center"/>
      <protection locked="0"/>
    </xf>
    <xf numFmtId="49" fontId="4" fillId="2" borderId="16" xfId="6" applyNumberFormat="1" applyFont="1" applyFill="1" applyBorder="1" applyAlignment="1" applyProtection="1">
      <alignment horizontal="left" vertical="center"/>
      <protection locked="0"/>
    </xf>
    <xf numFmtId="0" fontId="4" fillId="2" borderId="9" xfId="6" applyFont="1" applyFill="1" applyBorder="1" applyAlignment="1" applyProtection="1">
      <alignment horizontal="left" vertical="center"/>
      <protection locked="0"/>
    </xf>
    <xf numFmtId="0" fontId="4" fillId="2" borderId="10" xfId="6" applyFont="1" applyFill="1" applyBorder="1" applyAlignment="1" applyProtection="1">
      <alignment horizontal="left" vertical="center"/>
      <protection locked="0"/>
    </xf>
    <xf numFmtId="38" fontId="4" fillId="2" borderId="12" xfId="6" applyNumberFormat="1" applyFont="1" applyFill="1" applyBorder="1" applyAlignment="1" applyProtection="1">
      <alignment horizontal="right" vertical="center"/>
      <protection locked="0"/>
    </xf>
    <xf numFmtId="38" fontId="4" fillId="2" borderId="38" xfId="6" applyNumberFormat="1" applyFont="1" applyFill="1" applyBorder="1" applyAlignment="1" applyProtection="1">
      <alignment horizontal="right" vertical="center"/>
      <protection locked="0"/>
    </xf>
    <xf numFmtId="38" fontId="4" fillId="2" borderId="16" xfId="1" applyNumberFormat="1" applyFont="1" applyFill="1" applyBorder="1" applyAlignment="1" applyProtection="1">
      <alignment horizontal="right" vertical="center"/>
      <protection locked="0"/>
    </xf>
    <xf numFmtId="38" fontId="4" fillId="2" borderId="10" xfId="1" applyNumberFormat="1" applyFont="1" applyFill="1" applyBorder="1" applyAlignment="1" applyProtection="1">
      <alignment horizontal="right" vertical="center"/>
      <protection locked="0"/>
    </xf>
    <xf numFmtId="38" fontId="4" fillId="2" borderId="8" xfId="1" applyNumberFormat="1" applyFont="1" applyFill="1" applyBorder="1" applyAlignment="1" applyProtection="1">
      <alignment horizontal="right" vertical="center"/>
      <protection locked="0"/>
    </xf>
    <xf numFmtId="38" fontId="4" fillId="2" borderId="11" xfId="1" applyNumberFormat="1" applyFont="1" applyFill="1" applyBorder="1" applyAlignment="1" applyProtection="1">
      <alignment horizontal="right" vertical="center"/>
      <protection locked="0"/>
    </xf>
    <xf numFmtId="38" fontId="4" fillId="2" borderId="9" xfId="1" applyNumberFormat="1" applyFont="1" applyFill="1" applyBorder="1" applyAlignment="1" applyProtection="1">
      <alignment horizontal="right" vertical="center"/>
      <protection locked="0"/>
    </xf>
    <xf numFmtId="49" fontId="4" fillId="2" borderId="39"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38"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178" fontId="4" fillId="2" borderId="11" xfId="1" applyNumberFormat="1" applyFont="1" applyFill="1" applyBorder="1" applyAlignment="1" applyProtection="1">
      <alignment horizontal="right" vertical="center"/>
      <protection locked="0"/>
    </xf>
    <xf numFmtId="178" fontId="4" fillId="2" borderId="9" xfId="1" applyNumberFormat="1" applyFont="1" applyFill="1" applyBorder="1" applyAlignment="1" applyProtection="1">
      <alignment horizontal="right" vertical="center"/>
      <protection locked="0"/>
    </xf>
    <xf numFmtId="178" fontId="4" fillId="2" borderId="10" xfId="1" applyNumberFormat="1" applyFont="1" applyFill="1" applyBorder="1" applyAlignment="1" applyProtection="1">
      <alignment horizontal="right" vertical="center"/>
      <protection locked="0"/>
    </xf>
    <xf numFmtId="38" fontId="4" fillId="0" borderId="51"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38" fontId="4" fillId="0" borderId="27" xfId="1" applyNumberFormat="1" applyFont="1" applyBorder="1" applyAlignment="1" applyProtection="1">
      <alignment horizontal="right" vertical="center"/>
    </xf>
    <xf numFmtId="178" fontId="4" fillId="0" borderId="28" xfId="1" applyNumberFormat="1" applyFont="1" applyBorder="1" applyAlignment="1" applyProtection="1">
      <alignment horizontal="right" vertical="center"/>
    </xf>
    <xf numFmtId="38" fontId="4" fillId="2" borderId="3" xfId="6" applyNumberFormat="1" applyFont="1" applyFill="1" applyBorder="1" applyAlignment="1" applyProtection="1">
      <alignment horizontal="right" vertical="center"/>
      <protection locked="0"/>
    </xf>
    <xf numFmtId="38" fontId="4" fillId="2" borderId="6" xfId="6" applyNumberFormat="1" applyFont="1" applyFill="1" applyBorder="1" applyAlignment="1" applyProtection="1">
      <alignment horizontal="right" vertical="center"/>
      <protection locked="0"/>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5" xfId="0" applyFont="1" applyBorder="1" applyAlignment="1" applyProtection="1">
      <alignment horizontal="center" vertical="center"/>
    </xf>
    <xf numFmtId="0" fontId="4" fillId="0" borderId="17" xfId="0" applyFont="1" applyBorder="1" applyAlignment="1" applyProtection="1">
      <alignment horizontal="center" vertical="center"/>
    </xf>
    <xf numFmtId="38" fontId="4" fillId="2" borderId="53" xfId="1" applyNumberFormat="1" applyFont="1" applyFill="1" applyBorder="1" applyAlignment="1" applyProtection="1">
      <alignment horizontal="right" vertical="center"/>
      <protection locked="0"/>
    </xf>
    <xf numFmtId="178" fontId="4" fillId="2" borderId="44" xfId="1" applyNumberFormat="1" applyFont="1" applyFill="1" applyBorder="1" applyAlignment="1" applyProtection="1">
      <alignment horizontal="right" vertical="center"/>
      <protection locked="0"/>
    </xf>
    <xf numFmtId="182" fontId="4" fillId="0" borderId="1" xfId="12" applyNumberFormat="1" applyFont="1" applyBorder="1" applyAlignment="1" applyProtection="1">
      <alignment horizontal="center" vertical="center"/>
    </xf>
    <xf numFmtId="182" fontId="4" fillId="0" borderId="34" xfId="12" applyNumberFormat="1" applyFont="1" applyBorder="1" applyAlignment="1" applyProtection="1">
      <alignment horizontal="center" vertical="center"/>
    </xf>
    <xf numFmtId="49" fontId="4" fillId="2" borderId="15" xfId="6" applyNumberFormat="1" applyFont="1" applyFill="1" applyBorder="1" applyAlignment="1" applyProtection="1">
      <alignment horizontal="left" vertical="center"/>
      <protection locked="0"/>
    </xf>
    <xf numFmtId="0" fontId="4" fillId="2" borderId="4" xfId="6" applyFont="1" applyFill="1" applyBorder="1" applyAlignment="1" applyProtection="1">
      <alignment horizontal="left" vertical="center"/>
      <protection locked="0"/>
    </xf>
    <xf numFmtId="0" fontId="4" fillId="2" borderId="5" xfId="6" applyFont="1" applyFill="1" applyBorder="1" applyAlignment="1" applyProtection="1">
      <alignment horizontal="left" vertical="center"/>
      <protection locked="0"/>
    </xf>
    <xf numFmtId="0" fontId="4" fillId="0" borderId="48" xfId="12" applyFont="1" applyBorder="1" applyAlignment="1" applyProtection="1">
      <alignment horizontal="left" vertical="center"/>
    </xf>
    <xf numFmtId="0" fontId="4" fillId="0" borderId="30" xfId="12" applyFont="1" applyBorder="1" applyAlignment="1" applyProtection="1">
      <alignment horizontal="left" vertical="center"/>
    </xf>
    <xf numFmtId="182" fontId="4" fillId="0" borderId="2" xfId="12" applyNumberFormat="1" applyFont="1" applyBorder="1" applyAlignment="1" applyProtection="1">
      <alignment horizontal="center"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0" fontId="4" fillId="0" borderId="49" xfId="6" applyFont="1" applyBorder="1" applyAlignment="1" applyProtection="1">
      <alignment horizontal="left" vertical="center"/>
    </xf>
    <xf numFmtId="0" fontId="4" fillId="0" borderId="50" xfId="6" applyFont="1" applyBorder="1" applyAlignment="1" applyProtection="1">
      <alignment horizontal="left" vertical="center"/>
    </xf>
    <xf numFmtId="182" fontId="4" fillId="2" borderId="4" xfId="6" applyNumberFormat="1" applyFont="1" applyFill="1" applyBorder="1" applyAlignment="1" applyProtection="1">
      <alignment horizontal="right" vertical="center"/>
      <protection locked="0"/>
    </xf>
    <xf numFmtId="182" fontId="4" fillId="2" borderId="6" xfId="6" applyNumberFormat="1" applyFont="1" applyFill="1" applyBorder="1" applyAlignment="1" applyProtection="1">
      <alignment horizontal="right" vertical="center"/>
      <protection locked="0"/>
    </xf>
    <xf numFmtId="49" fontId="4" fillId="2" borderId="40" xfId="2" applyNumberFormat="1" applyFont="1" applyFill="1" applyBorder="1" applyAlignment="1" applyProtection="1">
      <alignment horizontal="center" vertical="center"/>
      <protection locked="0"/>
    </xf>
    <xf numFmtId="49" fontId="4" fillId="2" borderId="31" xfId="2" applyNumberFormat="1" applyFont="1" applyFill="1" applyBorder="1" applyAlignment="1" applyProtection="1">
      <alignment horizontal="center" vertical="center"/>
      <protection locked="0"/>
    </xf>
    <xf numFmtId="49" fontId="4" fillId="2" borderId="41" xfId="2" applyNumberFormat="1" applyFont="1" applyFill="1" applyBorder="1" applyAlignment="1" applyProtection="1">
      <alignment horizontal="center" vertical="center"/>
      <protection locked="0"/>
    </xf>
    <xf numFmtId="49" fontId="4" fillId="2" borderId="22" xfId="2" applyNumberFormat="1" applyFont="1" applyFill="1" applyBorder="1" applyAlignment="1" applyProtection="1">
      <alignment horizontal="center" vertical="center"/>
      <protection locked="0"/>
    </xf>
    <xf numFmtId="49" fontId="4" fillId="2" borderId="18"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0" fontId="4" fillId="0" borderId="40"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41" xfId="0" applyFont="1" applyBorder="1" applyAlignment="1" applyProtection="1">
      <alignment horizontal="left" vertical="center"/>
    </xf>
    <xf numFmtId="14"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82" fontId="4" fillId="2" borderId="4" xfId="1" applyNumberFormat="1" applyFont="1" applyFill="1" applyBorder="1" applyAlignment="1" applyProtection="1">
      <alignment horizontal="right" vertical="center"/>
      <protection locked="0"/>
    </xf>
    <xf numFmtId="182" fontId="4" fillId="2" borderId="6" xfId="1" applyNumberFormat="1" applyFont="1" applyFill="1" applyBorder="1" applyAlignment="1" applyProtection="1">
      <alignment horizontal="right" vertical="center"/>
      <protection locked="0"/>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179" fontId="7" fillId="0" borderId="0" xfId="1" applyNumberFormat="1" applyFont="1" applyAlignment="1" applyProtection="1">
      <alignment horizontal="right" vertical="top"/>
    </xf>
    <xf numFmtId="177" fontId="4" fillId="2" borderId="0" xfId="0" applyNumberFormat="1" applyFont="1" applyFill="1" applyAlignment="1" applyProtection="1">
      <alignment horizontal="left" vertical="center"/>
      <protection locked="0"/>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18" fillId="0" borderId="0" xfId="0" applyFont="1" applyAlignment="1" applyProtection="1">
      <alignment vertical="top" wrapText="1"/>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4" fillId="0" borderId="0" xfId="0" applyFont="1" applyProtection="1">
      <alignment vertical="center"/>
    </xf>
    <xf numFmtId="0" fontId="13" fillId="0" borderId="0" xfId="0" applyFont="1" applyAlignment="1" applyProtection="1">
      <alignment vertical="top"/>
    </xf>
    <xf numFmtId="38" fontId="4" fillId="2" borderId="42" xfId="1" applyNumberFormat="1" applyFont="1" applyFill="1" applyBorder="1" applyAlignment="1" applyProtection="1">
      <alignment horizontal="right" vertical="center"/>
      <protection locked="0"/>
    </xf>
    <xf numFmtId="178" fontId="4" fillId="2" borderId="54" xfId="1" applyNumberFormat="1" applyFont="1" applyFill="1" applyBorder="1" applyAlignment="1" applyProtection="1">
      <alignment horizontal="right" vertical="center"/>
      <protection locked="0"/>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0" fontId="4" fillId="0" borderId="10" xfId="6" applyFont="1" applyBorder="1" applyAlignment="1" applyProtection="1">
      <alignment horizontal="center" vertical="center" textRotation="255"/>
    </xf>
    <xf numFmtId="0" fontId="4" fillId="0" borderId="14" xfId="6" applyFont="1" applyBorder="1" applyAlignment="1" applyProtection="1">
      <alignment horizontal="center" vertical="center" textRotation="255"/>
    </xf>
    <xf numFmtId="182"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38" fontId="4" fillId="2" borderId="39" xfId="0" applyNumberFormat="1" applyFont="1" applyFill="1" applyBorder="1" applyAlignment="1" applyProtection="1">
      <alignment horizontal="right" vertical="center"/>
      <protection locked="0"/>
    </xf>
    <xf numFmtId="40" fontId="4" fillId="2" borderId="13" xfId="0" applyNumberFormat="1" applyFont="1" applyFill="1" applyBorder="1" applyAlignment="1" applyProtection="1">
      <alignment horizontal="right" vertical="center"/>
      <protection locked="0"/>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0" fontId="18" fillId="0" borderId="0" xfId="0" applyFont="1" applyAlignment="1" applyProtection="1">
      <alignment vertical="top"/>
    </xf>
    <xf numFmtId="0" fontId="18" fillId="0" borderId="0" xfId="2" applyFont="1" applyAlignment="1" applyProtection="1">
      <alignment horizontal="left" vertical="center" wrapText="1"/>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178" fontId="4" fillId="2" borderId="5" xfId="1" applyNumberFormat="1" applyFont="1" applyFill="1" applyBorder="1" applyAlignment="1" applyProtection="1">
      <alignment horizontal="right" vertical="center"/>
      <protection locked="0"/>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38" fontId="4" fillId="0" borderId="4" xfId="2" applyNumberFormat="1" applyFont="1" applyBorder="1" applyAlignment="1" applyProtection="1">
      <alignment horizontal="left" vertical="center"/>
    </xf>
    <xf numFmtId="0" fontId="4" fillId="0" borderId="6" xfId="2" applyFont="1" applyBorder="1" applyAlignment="1" applyProtection="1">
      <alignment horizontal="left" vertical="center"/>
    </xf>
    <xf numFmtId="38" fontId="4" fillId="2" borderId="4" xfId="1" applyNumberFormat="1" applyFont="1" applyFill="1" applyBorder="1" applyAlignment="1" applyProtection="1">
      <alignment horizontal="right" vertical="center"/>
      <protection locked="0"/>
    </xf>
    <xf numFmtId="38" fontId="4" fillId="2" borderId="5" xfId="1" applyNumberFormat="1" applyFont="1" applyFill="1" applyBorder="1" applyAlignment="1" applyProtection="1">
      <alignment horizontal="right" vertical="center"/>
      <protection locked="0"/>
    </xf>
    <xf numFmtId="38" fontId="4" fillId="2" borderId="6" xfId="1" applyNumberFormat="1" applyFont="1" applyFill="1" applyBorder="1" applyAlignment="1" applyProtection="1">
      <alignment horizontal="right" vertical="center"/>
      <protection locked="0"/>
    </xf>
    <xf numFmtId="178" fontId="4" fillId="0" borderId="40"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41" xfId="1" applyNumberFormat="1" applyFont="1" applyBorder="1" applyAlignment="1" applyProtection="1">
      <alignment horizontal="left" vertical="center"/>
    </xf>
    <xf numFmtId="178" fontId="4" fillId="2" borderId="43" xfId="1" applyNumberFormat="1" applyFont="1" applyFill="1" applyBorder="1" applyAlignment="1" applyProtection="1">
      <alignment horizontal="right" vertical="center"/>
      <protection locked="0"/>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6" xfId="0" applyFont="1" applyBorder="1" applyAlignment="1" applyProtection="1">
      <alignment horizontal="left" vertical="center"/>
    </xf>
    <xf numFmtId="49" fontId="4" fillId="2" borderId="15"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1" xfId="0" applyFont="1" applyBorder="1" applyAlignment="1" applyProtection="1">
      <alignment horizontal="left" vertical="center"/>
    </xf>
    <xf numFmtId="49" fontId="4" fillId="2" borderId="16" xfId="2" applyNumberFormat="1" applyFont="1" applyFill="1" applyBorder="1" applyAlignment="1" applyProtection="1">
      <alignment horizontal="center" vertical="center"/>
      <protection locked="0"/>
    </xf>
    <xf numFmtId="49" fontId="4" fillId="2" borderId="9" xfId="2" applyNumberFormat="1" applyFont="1" applyFill="1" applyBorder="1" applyAlignment="1" applyProtection="1">
      <alignment horizontal="center" vertical="center"/>
      <protection locked="0"/>
    </xf>
    <xf numFmtId="49" fontId="4" fillId="2" borderId="11" xfId="2"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38" fontId="4" fillId="0" borderId="46" xfId="0" applyNumberFormat="1" applyFont="1" applyBorder="1" applyAlignment="1" applyProtection="1">
      <alignment horizontal="right" vertical="center"/>
    </xf>
    <xf numFmtId="38" fontId="4" fillId="0" borderId="35" xfId="0" applyNumberFormat="1" applyFont="1" applyBorder="1" applyAlignment="1" applyProtection="1">
      <alignment horizontal="righ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4" xfId="1" applyNumberFormat="1" applyFont="1" applyBorder="1" applyAlignment="1" applyProtection="1">
      <alignment horizontal="center" vertical="center"/>
    </xf>
    <xf numFmtId="38" fontId="4" fillId="2" borderId="39" xfId="1" applyNumberFormat="1" applyFont="1" applyFill="1" applyBorder="1" applyAlignment="1" applyProtection="1">
      <alignment horizontal="right" vertical="center"/>
      <protection locked="0"/>
    </xf>
    <xf numFmtId="182" fontId="4" fillId="2" borderId="13" xfId="1" applyNumberFormat="1" applyFont="1" applyFill="1" applyBorder="1" applyAlignment="1" applyProtection="1">
      <alignment horizontal="right" vertical="center"/>
      <protection locked="0"/>
    </xf>
    <xf numFmtId="182" fontId="4" fillId="2" borderId="38" xfId="1" applyNumberFormat="1" applyFont="1" applyFill="1" applyBorder="1" applyAlignment="1" applyProtection="1">
      <alignment horizontal="right" vertical="center"/>
      <protection locked="0"/>
    </xf>
    <xf numFmtId="0" fontId="4" fillId="0" borderId="22"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left" vertical="top"/>
    </xf>
    <xf numFmtId="182" fontId="4" fillId="0" borderId="39" xfId="1" applyNumberFormat="1" applyFont="1" applyBorder="1" applyAlignment="1" applyProtection="1">
      <alignment horizontal="left" vertical="center"/>
    </xf>
    <xf numFmtId="182" fontId="4" fillId="0" borderId="13" xfId="1" applyNumberFormat="1" applyFont="1" applyBorder="1" applyAlignment="1" applyProtection="1">
      <alignment horizontal="left" vertical="center"/>
    </xf>
    <xf numFmtId="182" fontId="4" fillId="0" borderId="38" xfId="1" applyNumberFormat="1" applyFont="1" applyBorder="1" applyAlignment="1" applyProtection="1">
      <alignment horizontal="left" vertical="center"/>
    </xf>
    <xf numFmtId="0" fontId="4" fillId="0" borderId="25" xfId="0" applyFont="1" applyBorder="1" applyProtection="1">
      <alignment vertical="center"/>
    </xf>
    <xf numFmtId="0" fontId="4" fillId="0" borderId="2" xfId="0" applyFont="1" applyBorder="1" applyProtection="1">
      <alignment vertical="center"/>
    </xf>
    <xf numFmtId="0" fontId="4" fillId="0" borderId="34" xfId="0" applyFont="1" applyBorder="1" applyProtection="1">
      <alignment vertical="center"/>
    </xf>
    <xf numFmtId="0" fontId="4" fillId="0" borderId="42" xfId="2" applyFont="1" applyBorder="1" applyProtection="1">
      <alignment vertical="center"/>
    </xf>
    <xf numFmtId="0" fontId="4" fillId="0" borderId="43" xfId="2" applyFont="1" applyBorder="1" applyProtection="1">
      <alignment vertical="center"/>
    </xf>
    <xf numFmtId="0" fontId="4" fillId="0" borderId="44" xfId="2" applyFont="1" applyBorder="1" applyProtection="1">
      <alignment vertical="center"/>
    </xf>
    <xf numFmtId="38" fontId="4" fillId="2" borderId="0" xfId="0" applyNumberFormat="1" applyFont="1" applyFill="1" applyAlignment="1" applyProtection="1">
      <alignment horizontal="right" vertical="center"/>
      <protection locked="0"/>
    </xf>
    <xf numFmtId="38" fontId="4" fillId="2" borderId="43" xfId="1" applyNumberFormat="1" applyFont="1" applyFill="1" applyBorder="1" applyAlignment="1" applyProtection="1">
      <alignment horizontal="right" vertical="center"/>
      <protection locked="0"/>
    </xf>
    <xf numFmtId="38" fontId="4" fillId="2" borderId="54" xfId="1" applyNumberFormat="1" applyFont="1" applyFill="1" applyBorder="1" applyAlignment="1" applyProtection="1">
      <alignment horizontal="right" vertical="center"/>
      <protection locked="0"/>
    </xf>
    <xf numFmtId="38" fontId="4" fillId="0" borderId="28" xfId="1" applyNumberFormat="1" applyFont="1" applyBorder="1" applyAlignment="1" applyProtection="1">
      <alignment horizontal="right" vertical="center"/>
    </xf>
    <xf numFmtId="38" fontId="4" fillId="0" borderId="55" xfId="1" applyNumberFormat="1" applyFont="1" applyBorder="1" applyAlignment="1" applyProtection="1">
      <alignment horizontal="right" vertical="center"/>
    </xf>
    <xf numFmtId="0" fontId="18" fillId="0" borderId="18" xfId="0" applyFont="1" applyBorder="1" applyAlignment="1" applyProtection="1">
      <alignment horizontal="left" vertical="center" wrapText="1"/>
    </xf>
    <xf numFmtId="177" fontId="4" fillId="0" borderId="2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4" fillId="0" borderId="23" xfId="2" applyFont="1" applyBorder="1" applyAlignment="1" applyProtection="1">
      <alignment horizontal="center" vertical="center" wrapText="1"/>
    </xf>
    <xf numFmtId="0" fontId="4" fillId="0" borderId="24" xfId="2"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26" xfId="2" applyFont="1" applyBorder="1" applyAlignment="1" applyProtection="1">
      <alignment horizontal="center" vertical="center" wrapText="1"/>
    </xf>
    <xf numFmtId="0" fontId="4" fillId="0" borderId="22"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19" xfId="2" applyFont="1" applyBorder="1" applyAlignment="1" applyProtection="1">
      <alignment horizontal="center" vertical="center" wrapText="1"/>
    </xf>
    <xf numFmtId="14" fontId="4" fillId="2" borderId="15"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0" xfId="0" applyFont="1" applyAlignment="1" applyProtection="1">
      <alignment horizontal="left" vertical="center"/>
    </xf>
    <xf numFmtId="14" fontId="4" fillId="0" borderId="0" xfId="0" applyNumberFormat="1" applyFont="1" applyAlignment="1" applyProtection="1">
      <alignment horizontal="left" vertical="center"/>
    </xf>
    <xf numFmtId="0" fontId="4" fillId="0" borderId="26"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18" xfId="0" applyFont="1" applyBorder="1" applyAlignment="1" applyProtection="1">
      <alignment horizontal="left" vertical="center"/>
    </xf>
    <xf numFmtId="14" fontId="4" fillId="0" borderId="18"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14" fontId="4" fillId="2" borderId="39" xfId="0" applyNumberFormat="1" applyFont="1" applyFill="1" applyBorder="1" applyAlignment="1" applyProtection="1">
      <alignment horizontal="left" vertical="center"/>
      <protection locked="0"/>
    </xf>
    <xf numFmtId="14" fontId="4" fillId="2" borderId="13"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0" fontId="4" fillId="0" borderId="30" xfId="2" applyFont="1" applyBorder="1" applyAlignment="1" applyProtection="1">
      <alignment horizontal="left" vertical="center" wrapText="1"/>
    </xf>
    <xf numFmtId="0" fontId="4" fillId="0" borderId="37" xfId="2" applyFont="1" applyBorder="1" applyAlignment="1" applyProtection="1">
      <alignment horizontal="left" vertical="center" wrapText="1"/>
    </xf>
    <xf numFmtId="14" fontId="4" fillId="2" borderId="3" xfId="0" applyNumberFormat="1" applyFont="1" applyFill="1" applyBorder="1" applyAlignment="1" applyProtection="1">
      <alignment horizontal="left" vertical="center"/>
      <protection locked="0"/>
    </xf>
    <xf numFmtId="177" fontId="4" fillId="2" borderId="4" xfId="0" applyNumberFormat="1" applyFont="1" applyFill="1" applyBorder="1" applyAlignment="1" applyProtection="1">
      <alignment horizontal="left" vertical="center"/>
      <protection locked="0"/>
    </xf>
    <xf numFmtId="177" fontId="4" fillId="2" borderId="6" xfId="0" applyNumberFormat="1" applyFont="1" applyFill="1" applyBorder="1" applyAlignment="1" applyProtection="1">
      <alignment horizontal="left" vertical="center"/>
      <protection locked="0"/>
    </xf>
    <xf numFmtId="38" fontId="4" fillId="2" borderId="16"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178" fontId="4" fillId="0" borderId="55" xfId="1" applyNumberFormat="1" applyFont="1" applyBorder="1" applyAlignment="1" applyProtection="1">
      <alignment horizontal="right" vertical="center"/>
    </xf>
    <xf numFmtId="49" fontId="4" fillId="2" borderId="12" xfId="6" applyNumberFormat="1" applyFont="1" applyFill="1" applyBorder="1" applyAlignment="1" applyProtection="1">
      <alignment horizontal="left" vertical="center"/>
      <protection locked="0"/>
    </xf>
    <xf numFmtId="0" fontId="4" fillId="2" borderId="13" xfId="6" applyFont="1" applyFill="1" applyBorder="1" applyAlignment="1" applyProtection="1">
      <alignment horizontal="left" vertical="center"/>
      <protection locked="0"/>
    </xf>
    <xf numFmtId="0" fontId="4" fillId="2" borderId="14" xfId="6" applyFont="1" applyFill="1" applyBorder="1" applyAlignment="1" applyProtection="1">
      <alignment horizontal="left" vertical="center"/>
      <protection locked="0"/>
    </xf>
    <xf numFmtId="182" fontId="4" fillId="2" borderId="13" xfId="6" applyNumberFormat="1" applyFont="1" applyFill="1" applyBorder="1" applyAlignment="1" applyProtection="1">
      <alignment horizontal="right" vertical="center"/>
      <protection locked="0"/>
    </xf>
    <xf numFmtId="182" fontId="4" fillId="2" borderId="38" xfId="6" applyNumberFormat="1" applyFont="1" applyFill="1" applyBorder="1" applyAlignment="1" applyProtection="1">
      <alignment horizontal="right" vertical="center"/>
      <protection locked="0"/>
    </xf>
    <xf numFmtId="49" fontId="4" fillId="2" borderId="39" xfId="6" applyNumberFormat="1" applyFont="1" applyFill="1" applyBorder="1" applyAlignment="1" applyProtection="1">
      <alignment horizontal="left" vertical="center"/>
      <protection locked="0"/>
    </xf>
    <xf numFmtId="38" fontId="4" fillId="0" borderId="29" xfId="1" applyNumberFormat="1" applyFont="1" applyBorder="1" applyAlignment="1" applyProtection="1">
      <alignment horizontal="right" vertical="center"/>
    </xf>
    <xf numFmtId="0" fontId="4" fillId="0" borderId="16" xfId="2" applyFont="1" applyBorder="1" applyAlignment="1" applyProtection="1">
      <alignment horizontal="left" vertical="center"/>
    </xf>
    <xf numFmtId="0" fontId="4" fillId="0" borderId="9" xfId="2" applyFont="1" applyBorder="1" applyAlignment="1" applyProtection="1">
      <alignment horizontal="left" vertical="center"/>
    </xf>
    <xf numFmtId="38" fontId="4" fillId="0" borderId="9" xfId="2" applyNumberFormat="1"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42" xfId="2" applyFont="1" applyBorder="1" applyAlignment="1" applyProtection="1">
      <alignment horizontal="left" vertical="center"/>
    </xf>
    <xf numFmtId="0" fontId="4" fillId="0" borderId="43" xfId="2" applyFont="1" applyBorder="1" applyAlignment="1" applyProtection="1">
      <alignment horizontal="left" vertical="center"/>
    </xf>
    <xf numFmtId="38" fontId="4" fillId="0" borderId="43" xfId="2" applyNumberFormat="1" applyFont="1" applyBorder="1" applyAlignment="1" applyProtection="1">
      <alignment horizontal="left" vertical="center"/>
    </xf>
    <xf numFmtId="0" fontId="4" fillId="0" borderId="44" xfId="2"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0" borderId="28" xfId="0" applyNumberFormat="1"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8" xfId="2" applyFont="1" applyBorder="1" applyAlignment="1" applyProtection="1">
      <alignment horizontal="left" vertical="center"/>
    </xf>
    <xf numFmtId="38" fontId="4" fillId="2" borderId="44" xfId="1" applyNumberFormat="1" applyFont="1" applyFill="1" applyBorder="1" applyAlignment="1" applyProtection="1">
      <alignment horizontal="right" vertical="center"/>
      <protection locked="0"/>
    </xf>
    <xf numFmtId="38" fontId="4" fillId="2" borderId="3" xfId="12" applyNumberFormat="1" applyFont="1" applyFill="1" applyBorder="1" applyAlignment="1" applyProtection="1">
      <alignment horizontal="right" vertical="center"/>
      <protection locked="0"/>
    </xf>
    <xf numFmtId="49" fontId="4" fillId="2" borderId="6" xfId="12" applyNumberFormat="1" applyFont="1" applyFill="1" applyBorder="1" applyAlignment="1" applyProtection="1">
      <alignment horizontal="right" vertical="center"/>
      <protection locked="0"/>
    </xf>
    <xf numFmtId="49" fontId="4" fillId="2" borderId="11" xfId="12" applyNumberFormat="1" applyFont="1" applyFill="1" applyBorder="1" applyAlignment="1" applyProtection="1">
      <alignment horizontal="right" vertical="center"/>
      <protection locked="0"/>
    </xf>
    <xf numFmtId="38" fontId="4" fillId="2" borderId="12" xfId="12" applyNumberFormat="1" applyFont="1" applyFill="1" applyBorder="1" applyAlignment="1" applyProtection="1">
      <alignment horizontal="right" vertical="center"/>
      <protection locked="0"/>
    </xf>
    <xf numFmtId="49" fontId="4" fillId="2" borderId="38" xfId="12"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xf>
    <xf numFmtId="0" fontId="4" fillId="0" borderId="34" xfId="0" applyFont="1" applyBorder="1" applyAlignment="1" applyProtection="1">
      <alignment horizontal="center" vertical="center"/>
    </xf>
    <xf numFmtId="49" fontId="4" fillId="2" borderId="3" xfId="12" applyNumberFormat="1" applyFont="1" applyFill="1" applyBorder="1" applyAlignment="1" applyProtection="1">
      <alignment horizontal="center" vertical="center"/>
      <protection locked="0"/>
    </xf>
    <xf numFmtId="49" fontId="4" fillId="2" borderId="8" xfId="12" applyNumberFormat="1" applyFont="1" applyFill="1" applyBorder="1" applyAlignment="1" applyProtection="1">
      <alignment horizontal="center" vertical="center"/>
      <protection locked="0"/>
    </xf>
    <xf numFmtId="0" fontId="4" fillId="0" borderId="20" xfId="12" applyFont="1" applyBorder="1" applyAlignment="1" applyProtection="1">
      <alignment horizontal="center" vertical="center" textRotation="255" wrapText="1"/>
    </xf>
    <xf numFmtId="0" fontId="4" fillId="0" borderId="24" xfId="12" applyFont="1" applyBorder="1" applyAlignment="1" applyProtection="1">
      <alignment horizontal="center" vertical="center" textRotation="255" wrapText="1"/>
    </xf>
    <xf numFmtId="0" fontId="4" fillId="0" borderId="22" xfId="12" applyFont="1" applyBorder="1" applyAlignment="1" applyProtection="1">
      <alignment horizontal="center" vertical="center" textRotation="255" wrapText="1"/>
    </xf>
    <xf numFmtId="0" fontId="4" fillId="0" borderId="60" xfId="12" applyFont="1" applyBorder="1" applyAlignment="1" applyProtection="1">
      <alignment horizontal="center" vertical="center" textRotation="255" wrapText="1"/>
    </xf>
    <xf numFmtId="0" fontId="4" fillId="0" borderId="36" xfId="12" applyFont="1" applyBorder="1" applyAlignment="1" applyProtection="1">
      <alignment horizontal="center" vertical="center" textRotation="255" wrapText="1"/>
    </xf>
    <xf numFmtId="0" fontId="4" fillId="0" borderId="45" xfId="12" applyFont="1" applyBorder="1" applyAlignment="1" applyProtection="1">
      <alignment horizontal="center" vertical="center" textRotation="255" wrapText="1"/>
    </xf>
    <xf numFmtId="0" fontId="4" fillId="0" borderId="34" xfId="12" applyFont="1" applyBorder="1" applyAlignment="1" applyProtection="1">
      <alignment horizontal="left" vertical="center"/>
    </xf>
    <xf numFmtId="49" fontId="4" fillId="3" borderId="3" xfId="12" applyNumberFormat="1" applyFont="1" applyFill="1" applyBorder="1" applyAlignment="1" applyProtection="1">
      <alignment horizontal="center" vertical="center"/>
    </xf>
    <xf numFmtId="49" fontId="4" fillId="3" borderId="5" xfId="12" applyNumberFormat="1" applyFont="1" applyFill="1" applyBorder="1" applyAlignment="1" applyProtection="1">
      <alignment horizontal="center" vertical="center"/>
    </xf>
    <xf numFmtId="49" fontId="4" fillId="3" borderId="8" xfId="12" applyNumberFormat="1" applyFont="1" applyFill="1" applyBorder="1" applyAlignment="1" applyProtection="1">
      <alignment horizontal="center" vertical="center"/>
    </xf>
    <xf numFmtId="49" fontId="4" fillId="3" borderId="10" xfId="12" applyNumberFormat="1" applyFont="1" applyFill="1" applyBorder="1" applyAlignment="1" applyProtection="1">
      <alignment horizontal="center" vertical="center"/>
    </xf>
    <xf numFmtId="49" fontId="4" fillId="3" borderId="12" xfId="12" applyNumberFormat="1" applyFont="1" applyFill="1" applyBorder="1" applyAlignment="1" applyProtection="1">
      <alignment horizontal="center" vertical="center"/>
    </xf>
    <xf numFmtId="49" fontId="4" fillId="3" borderId="14" xfId="12" applyNumberFormat="1" applyFont="1" applyFill="1" applyBorder="1" applyAlignment="1" applyProtection="1">
      <alignment horizontal="center" vertical="center"/>
    </xf>
    <xf numFmtId="49" fontId="4" fillId="2" borderId="12" xfId="12" applyNumberFormat="1" applyFont="1" applyFill="1" applyBorder="1" applyAlignment="1" applyProtection="1">
      <alignment horizontal="center" vertical="center"/>
      <protection locked="0"/>
    </xf>
    <xf numFmtId="0" fontId="4" fillId="0" borderId="20" xfId="12" applyFont="1" applyBorder="1" applyAlignment="1" applyProtection="1">
      <alignment horizontal="center" vertical="center" wrapText="1"/>
    </xf>
    <xf numFmtId="0" fontId="4" fillId="0" borderId="24" xfId="12" applyFont="1" applyBorder="1" applyAlignment="1" applyProtection="1">
      <alignment horizontal="center" vertical="center" wrapText="1"/>
    </xf>
    <xf numFmtId="0" fontId="4" fillId="0" borderId="22" xfId="12" applyFont="1" applyBorder="1" applyAlignment="1" applyProtection="1">
      <alignment horizontal="center" vertical="center" wrapText="1"/>
    </xf>
    <xf numFmtId="0" fontId="4" fillId="0" borderId="30" xfId="0" applyFont="1" applyBorder="1" applyAlignment="1" applyProtection="1">
      <alignment horizontal="center" vertical="center"/>
    </xf>
    <xf numFmtId="38" fontId="4" fillId="2" borderId="6" xfId="12" applyNumberFormat="1" applyFont="1" applyFill="1" applyBorder="1" applyAlignment="1" applyProtection="1">
      <alignment horizontal="right" vertical="center"/>
      <protection locked="0"/>
    </xf>
    <xf numFmtId="38" fontId="4" fillId="2" borderId="38" xfId="12" applyNumberFormat="1" applyFont="1" applyFill="1" applyBorder="1" applyAlignment="1" applyProtection="1">
      <alignment horizontal="right" vertical="center"/>
      <protection locked="0"/>
    </xf>
    <xf numFmtId="38" fontId="4" fillId="2" borderId="1" xfId="12" applyNumberFormat="1" applyFont="1" applyFill="1" applyBorder="1" applyAlignment="1" applyProtection="1">
      <alignment horizontal="right" vertical="center"/>
      <protection locked="0"/>
    </xf>
    <xf numFmtId="38" fontId="4" fillId="2" borderId="34" xfId="12" applyNumberFormat="1" applyFont="1" applyFill="1" applyBorder="1" applyAlignment="1" applyProtection="1">
      <alignment horizontal="right" vertical="center"/>
      <protection locked="0"/>
    </xf>
    <xf numFmtId="0" fontId="4" fillId="0" borderId="0" xfId="0" applyFont="1" applyBorder="1" applyAlignment="1" applyProtection="1">
      <alignment horizontal="left" vertical="center"/>
    </xf>
    <xf numFmtId="49" fontId="4" fillId="0" borderId="0" xfId="1" applyNumberFormat="1" applyFont="1" applyBorder="1" applyAlignment="1" applyProtection="1">
      <alignment horizontal="right" vertical="center"/>
    </xf>
    <xf numFmtId="178" fontId="4" fillId="0" borderId="0" xfId="1" applyNumberFormat="1" applyFont="1" applyBorder="1" applyAlignment="1" applyProtection="1">
      <alignment horizontal="right" vertical="center"/>
    </xf>
    <xf numFmtId="0" fontId="4" fillId="0" borderId="0" xfId="0" applyFont="1" applyBorder="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8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85"/>
  <sheetViews>
    <sheetView showGridLines="0" tabSelected="1" topLeftCell="B1" zoomScaleNormal="100" zoomScaleSheetLayoutView="100" workbookViewId="0">
      <selection activeCell="B1" sqref="B1"/>
    </sheetView>
  </sheetViews>
  <sheetFormatPr defaultColWidth="9" defaultRowHeight="15.75" customHeight="1"/>
  <cols>
    <col min="1" max="1" width="23" style="9" hidden="1" customWidth="1"/>
    <col min="2" max="3" width="1.625" style="9" customWidth="1"/>
    <col min="4" max="4" width="6.125" style="9" customWidth="1"/>
    <col min="5" max="5" width="5.125" style="9" customWidth="1"/>
    <col min="6" max="6" width="4.125" style="9" customWidth="1"/>
    <col min="7" max="7" width="4.5" style="9" customWidth="1"/>
    <col min="8" max="8" width="7.75" style="9" customWidth="1"/>
    <col min="9" max="9" width="1.625" style="9" customWidth="1"/>
    <col min="10" max="10" width="8.625" style="9" customWidth="1"/>
    <col min="11" max="11" width="4.625" style="9" customWidth="1"/>
    <col min="12" max="12" width="6.5" style="9" customWidth="1"/>
    <col min="13" max="13" width="6.375" style="9" customWidth="1"/>
    <col min="14" max="14" width="6.875" style="9" customWidth="1"/>
    <col min="15" max="15" width="11.625" style="9" customWidth="1"/>
    <col min="16" max="16" width="6.875" style="9" customWidth="1"/>
    <col min="17" max="17" width="11.625" style="9" customWidth="1"/>
    <col min="18" max="18" width="6.875" style="9" customWidth="1"/>
    <col min="19" max="19" width="12.5" style="9" customWidth="1"/>
    <col min="20" max="20" width="7.25" style="9" customWidth="1"/>
    <col min="21" max="21" width="4.25" style="9" customWidth="1"/>
    <col min="22" max="22" width="9.5" style="9" customWidth="1"/>
    <col min="23" max="23" width="1.375" style="9" customWidth="1"/>
    <col min="24" max="24" width="12.75" style="9" customWidth="1"/>
    <col min="25" max="25" width="3.5" style="9" customWidth="1"/>
    <col min="26" max="26" width="2.625" style="9" customWidth="1"/>
    <col min="27" max="27" width="3.625" style="9" customWidth="1"/>
    <col min="28" max="28" width="0" style="9" hidden="1" customWidth="1"/>
    <col min="29" max="16384" width="9" style="9"/>
  </cols>
  <sheetData>
    <row r="1" spans="1:27" ht="30" customHeight="1">
      <c r="A1" s="5" t="s">
        <v>208</v>
      </c>
      <c r="B1" s="5"/>
      <c r="C1" s="6" t="s">
        <v>193</v>
      </c>
      <c r="D1" s="7"/>
      <c r="E1" s="7"/>
      <c r="F1" s="7"/>
      <c r="G1" s="7"/>
      <c r="H1" s="7"/>
      <c r="I1" s="7"/>
      <c r="J1" s="7"/>
      <c r="K1" s="7"/>
      <c r="L1" s="7"/>
      <c r="M1" s="7"/>
      <c r="N1" s="7"/>
      <c r="O1" s="7"/>
      <c r="P1" s="7"/>
      <c r="Q1" s="7"/>
      <c r="R1" s="7"/>
      <c r="S1" s="7"/>
      <c r="T1" s="7"/>
      <c r="U1" s="7"/>
      <c r="V1" s="7"/>
      <c r="W1" s="299">
        <v>44927</v>
      </c>
      <c r="X1" s="299"/>
      <c r="Y1" s="299"/>
      <c r="Z1" s="299"/>
      <c r="AA1" s="8"/>
    </row>
    <row r="2" spans="1:27" ht="15.75" hidden="1" customHeight="1">
      <c r="A2" s="5" t="s">
        <v>16</v>
      </c>
      <c r="B2" s="5"/>
      <c r="C2" s="10"/>
      <c r="D2" s="10"/>
      <c r="AA2" s="8"/>
    </row>
    <row r="3" spans="1:27" ht="30" customHeight="1">
      <c r="A3" s="11">
        <v>2023.01</v>
      </c>
      <c r="B3" s="11"/>
      <c r="C3" s="9" t="s">
        <v>103</v>
      </c>
      <c r="AA3" s="8"/>
    </row>
    <row r="4" spans="1:27" ht="5.25" customHeight="1">
      <c r="A4" s="11"/>
      <c r="B4" s="11"/>
      <c r="C4" s="12"/>
      <c r="D4" s="13"/>
      <c r="E4" s="13"/>
      <c r="F4" s="13"/>
      <c r="G4" s="13"/>
      <c r="H4" s="13"/>
      <c r="I4" s="13"/>
      <c r="J4" s="13"/>
      <c r="K4" s="13"/>
      <c r="L4" s="13"/>
      <c r="M4" s="13"/>
      <c r="N4" s="13"/>
      <c r="O4" s="13"/>
      <c r="P4" s="13"/>
      <c r="Q4" s="13"/>
      <c r="R4" s="13"/>
      <c r="S4" s="13"/>
      <c r="T4" s="13"/>
      <c r="U4" s="13"/>
      <c r="V4" s="13"/>
      <c r="W4" s="13"/>
      <c r="X4" s="13"/>
      <c r="Y4" s="13"/>
      <c r="Z4" s="14"/>
    </row>
    <row r="5" spans="1:27" ht="15" customHeight="1">
      <c r="A5" s="11"/>
      <c r="B5" s="11"/>
      <c r="C5" s="15" t="s">
        <v>3</v>
      </c>
      <c r="D5" s="16"/>
      <c r="E5" s="16"/>
      <c r="F5" s="16"/>
      <c r="G5" s="16"/>
      <c r="H5" s="16"/>
      <c r="I5" s="16"/>
      <c r="J5" s="16"/>
      <c r="K5" s="16"/>
      <c r="L5" s="16"/>
      <c r="M5" s="16"/>
      <c r="N5" s="16"/>
      <c r="O5" s="16"/>
      <c r="P5" s="16"/>
      <c r="Q5" s="16"/>
      <c r="R5" s="16"/>
      <c r="S5" s="16"/>
      <c r="T5" s="16"/>
      <c r="U5" s="16"/>
      <c r="V5" s="16"/>
      <c r="W5" s="16"/>
      <c r="X5" s="16"/>
      <c r="Y5" s="16"/>
      <c r="Z5" s="17"/>
    </row>
    <row r="6" spans="1:27" ht="15" customHeight="1">
      <c r="A6" s="11"/>
      <c r="B6" s="11"/>
      <c r="C6" s="15" t="s">
        <v>4</v>
      </c>
      <c r="D6" s="16"/>
      <c r="E6" s="16"/>
      <c r="F6" s="16"/>
      <c r="G6" s="16"/>
      <c r="H6" s="16"/>
      <c r="I6" s="16"/>
      <c r="J6" s="16"/>
      <c r="K6" s="16"/>
      <c r="L6" s="16"/>
      <c r="M6" s="16"/>
      <c r="N6" s="16"/>
      <c r="O6" s="16"/>
      <c r="P6" s="16"/>
      <c r="Q6" s="16"/>
      <c r="R6" s="16"/>
      <c r="S6" s="16"/>
      <c r="T6" s="16"/>
      <c r="U6" s="16"/>
      <c r="V6" s="16"/>
      <c r="W6" s="16"/>
      <c r="X6" s="16"/>
      <c r="Y6" s="16"/>
      <c r="Z6" s="17"/>
    </row>
    <row r="7" spans="1:27" ht="15" customHeight="1">
      <c r="A7" s="11"/>
      <c r="B7" s="11"/>
      <c r="C7" s="15" t="s">
        <v>5</v>
      </c>
      <c r="D7" s="16"/>
      <c r="E7" s="16"/>
      <c r="F7" s="16"/>
      <c r="G7" s="16"/>
      <c r="H7" s="16"/>
      <c r="I7" s="16"/>
      <c r="J7" s="16"/>
      <c r="K7" s="16"/>
      <c r="L7" s="16"/>
      <c r="M7" s="16"/>
      <c r="N7" s="16"/>
      <c r="O7" s="16"/>
      <c r="P7" s="16"/>
      <c r="Q7" s="16"/>
      <c r="R7" s="16"/>
      <c r="S7" s="16"/>
      <c r="T7" s="16"/>
      <c r="U7" s="16"/>
      <c r="V7" s="16"/>
      <c r="W7" s="16"/>
      <c r="X7" s="16"/>
      <c r="Y7" s="16"/>
      <c r="Z7" s="17"/>
    </row>
    <row r="8" spans="1:27" ht="13.5" hidden="1">
      <c r="A8" s="11"/>
      <c r="B8" s="11"/>
      <c r="C8" s="15"/>
      <c r="D8" s="16"/>
      <c r="E8" s="16"/>
      <c r="F8" s="16"/>
      <c r="G8" s="16"/>
      <c r="H8" s="16"/>
      <c r="I8" s="16"/>
      <c r="J8" s="16"/>
      <c r="K8" s="16"/>
      <c r="L8" s="16"/>
      <c r="M8" s="16"/>
      <c r="N8" s="16"/>
      <c r="O8" s="16"/>
      <c r="P8" s="16"/>
      <c r="Q8" s="16"/>
      <c r="R8" s="16"/>
      <c r="S8" s="16"/>
      <c r="T8" s="16"/>
      <c r="U8" s="16"/>
      <c r="V8" s="16"/>
      <c r="W8" s="16"/>
      <c r="X8" s="16"/>
      <c r="Y8" s="16"/>
      <c r="Z8" s="17"/>
    </row>
    <row r="9" spans="1:27" ht="5.25" customHeight="1">
      <c r="A9" s="11"/>
      <c r="B9" s="11"/>
      <c r="C9" s="18"/>
      <c r="D9" s="19"/>
      <c r="E9" s="19"/>
      <c r="F9" s="19"/>
      <c r="G9" s="19"/>
      <c r="H9" s="19"/>
      <c r="I9" s="19"/>
      <c r="J9" s="19"/>
      <c r="K9" s="19"/>
      <c r="L9" s="19"/>
      <c r="M9" s="19"/>
      <c r="N9" s="19"/>
      <c r="O9" s="19"/>
      <c r="P9" s="19"/>
      <c r="Q9" s="19"/>
      <c r="R9" s="19"/>
      <c r="S9" s="19"/>
      <c r="T9" s="19"/>
      <c r="U9" s="19"/>
      <c r="V9" s="19"/>
      <c r="W9" s="19"/>
      <c r="X9" s="19"/>
      <c r="Y9" s="19"/>
      <c r="Z9" s="20"/>
    </row>
    <row r="10" spans="1:27" ht="30" customHeight="1">
      <c r="A10" s="11"/>
      <c r="B10" s="11"/>
    </row>
    <row r="11" spans="1:27" ht="15.75" hidden="1" customHeight="1">
      <c r="A11" s="11"/>
      <c r="B11" s="11"/>
    </row>
    <row r="12" spans="1:27" ht="15.75" hidden="1" customHeight="1">
      <c r="A12" s="11"/>
      <c r="B12" s="11"/>
    </row>
    <row r="13" spans="1:27" ht="20.100000000000001" customHeight="1">
      <c r="A13" s="11"/>
      <c r="B13" s="11"/>
      <c r="C13" s="307" t="s">
        <v>148</v>
      </c>
      <c r="D13" s="308"/>
      <c r="E13" s="308"/>
      <c r="F13" s="308"/>
      <c r="G13" s="308"/>
      <c r="H13" s="309"/>
    </row>
    <row r="14" spans="1:27" ht="15" customHeight="1">
      <c r="A14" s="11"/>
      <c r="B14" s="11"/>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7" ht="15.75" hidden="1" customHeight="1">
      <c r="A15" s="11"/>
      <c r="B15" s="11"/>
      <c r="C15" s="25"/>
      <c r="D15" s="26"/>
      <c r="E15" s="310"/>
      <c r="F15" s="310"/>
      <c r="G15" s="310"/>
      <c r="H15" s="310"/>
      <c r="I15" s="27"/>
      <c r="J15" s="311"/>
      <c r="K15" s="311"/>
      <c r="L15" s="311"/>
      <c r="M15" s="311"/>
      <c r="N15" s="311"/>
      <c r="O15" s="311"/>
      <c r="P15" s="311"/>
      <c r="Q15" s="311"/>
      <c r="R15" s="311"/>
      <c r="S15" s="311"/>
      <c r="T15" s="311"/>
      <c r="U15" s="311"/>
      <c r="V15" s="311"/>
      <c r="W15" s="311"/>
      <c r="X15" s="311"/>
      <c r="Y15" s="311"/>
      <c r="Z15" s="28"/>
    </row>
    <row r="16" spans="1:27" ht="15.75" hidden="1" customHeight="1">
      <c r="A16" s="11"/>
      <c r="B16" s="11"/>
      <c r="C16" s="25"/>
      <c r="D16" s="26"/>
      <c r="E16" s="171"/>
      <c r="F16" s="171"/>
      <c r="G16" s="171"/>
      <c r="H16" s="171"/>
      <c r="I16" s="27"/>
      <c r="J16" s="172"/>
      <c r="K16" s="172"/>
      <c r="L16" s="172"/>
      <c r="M16" s="172"/>
      <c r="N16" s="172"/>
      <c r="O16" s="172"/>
      <c r="P16" s="172"/>
      <c r="Q16" s="172"/>
      <c r="R16" s="172"/>
      <c r="S16" s="172"/>
      <c r="T16" s="172"/>
      <c r="U16" s="172"/>
      <c r="V16" s="172"/>
      <c r="W16" s="172"/>
      <c r="X16" s="172"/>
      <c r="Y16" s="172"/>
      <c r="Z16" s="28"/>
    </row>
    <row r="17" spans="1:26" ht="15.75" hidden="1" customHeight="1">
      <c r="A17" s="11"/>
      <c r="B17" s="11"/>
      <c r="C17" s="25"/>
      <c r="D17" s="26"/>
      <c r="E17" s="171"/>
      <c r="F17" s="171"/>
      <c r="G17" s="171"/>
      <c r="H17" s="171"/>
      <c r="I17" s="27"/>
      <c r="J17" s="172"/>
      <c r="K17" s="172"/>
      <c r="L17" s="172"/>
      <c r="M17" s="172"/>
      <c r="N17" s="172"/>
      <c r="O17" s="172"/>
      <c r="P17" s="172"/>
      <c r="Q17" s="172"/>
      <c r="R17" s="172"/>
      <c r="S17" s="172"/>
      <c r="T17" s="172"/>
      <c r="U17" s="172"/>
      <c r="V17" s="172"/>
      <c r="W17" s="172"/>
      <c r="X17" s="172"/>
      <c r="Y17" s="172"/>
      <c r="Z17" s="28"/>
    </row>
    <row r="18" spans="1:26" ht="15.75" hidden="1" customHeight="1">
      <c r="A18" s="11"/>
      <c r="B18" s="11"/>
      <c r="C18" s="25"/>
      <c r="D18" s="26"/>
      <c r="E18" s="171"/>
      <c r="F18" s="171"/>
      <c r="G18" s="171"/>
      <c r="H18" s="171"/>
      <c r="I18" s="27"/>
      <c r="J18" s="172"/>
      <c r="K18" s="172"/>
      <c r="L18" s="172"/>
      <c r="M18" s="172"/>
      <c r="N18" s="172"/>
      <c r="O18" s="172"/>
      <c r="P18" s="172"/>
      <c r="Q18" s="172"/>
      <c r="R18" s="172"/>
      <c r="S18" s="172"/>
      <c r="T18" s="172"/>
      <c r="U18" s="172"/>
      <c r="V18" s="172"/>
      <c r="W18" s="172"/>
      <c r="X18" s="172"/>
      <c r="Y18" s="172"/>
      <c r="Z18" s="28"/>
    </row>
    <row r="19" spans="1:26" ht="15.75" hidden="1" customHeight="1">
      <c r="A19" s="11"/>
      <c r="B19" s="11"/>
      <c r="C19" s="25"/>
      <c r="D19" s="26"/>
      <c r="E19" s="171"/>
      <c r="F19" s="171"/>
      <c r="G19" s="171"/>
      <c r="H19" s="171"/>
      <c r="I19" s="27"/>
      <c r="J19" s="172"/>
      <c r="K19" s="172"/>
      <c r="L19" s="172"/>
      <c r="M19" s="172"/>
      <c r="N19" s="172"/>
      <c r="O19" s="172"/>
      <c r="P19" s="172"/>
      <c r="Q19" s="172"/>
      <c r="R19" s="172"/>
      <c r="S19" s="172"/>
      <c r="T19" s="172"/>
      <c r="U19" s="172"/>
      <c r="V19" s="172"/>
      <c r="W19" s="172"/>
      <c r="X19" s="172"/>
      <c r="Y19" s="172"/>
      <c r="Z19" s="28"/>
    </row>
    <row r="20" spans="1:26" ht="20.100000000000001" customHeight="1">
      <c r="A20" s="11">
        <f>IF(TRIM($I20)="", 1001, 0)</f>
        <v>1001</v>
      </c>
      <c r="B20" s="11"/>
      <c r="C20" s="25"/>
      <c r="D20" s="26">
        <v>1</v>
      </c>
      <c r="E20" s="9" t="s">
        <v>116</v>
      </c>
      <c r="I20" s="301"/>
      <c r="J20" s="302"/>
      <c r="K20" s="302"/>
      <c r="L20" s="302"/>
      <c r="M20" s="302"/>
      <c r="N20" s="171"/>
      <c r="O20" s="171"/>
      <c r="P20" s="171"/>
      <c r="Q20" s="171"/>
      <c r="R20" s="171"/>
      <c r="S20" s="171"/>
      <c r="T20" s="171"/>
      <c r="U20" s="171"/>
      <c r="V20" s="171"/>
      <c r="W20" s="171"/>
      <c r="X20" s="171"/>
      <c r="Y20" s="171"/>
      <c r="Z20" s="28"/>
    </row>
    <row r="21" spans="1:26" ht="20.100000000000001" customHeight="1">
      <c r="A21" s="11"/>
      <c r="B21" s="11"/>
      <c r="C21" s="25"/>
      <c r="D21" s="26"/>
      <c r="E21" s="171"/>
      <c r="F21" s="171"/>
      <c r="G21" s="171"/>
      <c r="H21" s="171"/>
      <c r="I21" s="27"/>
      <c r="J21" s="170" t="s">
        <v>215</v>
      </c>
      <c r="K21" s="172"/>
      <c r="L21" s="172"/>
      <c r="M21" s="172"/>
      <c r="N21" s="172"/>
      <c r="O21" s="172"/>
      <c r="P21" s="172"/>
      <c r="Q21" s="172"/>
      <c r="R21" s="172"/>
      <c r="S21" s="172"/>
      <c r="T21" s="172"/>
      <c r="U21" s="172"/>
      <c r="V21" s="172"/>
      <c r="W21" s="172"/>
      <c r="X21" s="172"/>
      <c r="Y21" s="172"/>
      <c r="Z21" s="28"/>
    </row>
    <row r="22" spans="1:26" ht="20.100000000000001" customHeight="1">
      <c r="A22" s="11">
        <f>IF(AND(TRIM($I22)&lt;&gt;"", OR(ISERROR(FIND("@"&amp;LEFT($I22,3)&amp;"@", 都道府県3))=FALSE, ISERROR(FIND("@"&amp;LEFT($I22,4)&amp;"@",都道府県4))=FALSE))=FALSE, 1001, 0)</f>
        <v>1001</v>
      </c>
      <c r="B22" s="11"/>
      <c r="C22" s="25"/>
      <c r="D22" s="26">
        <v>2</v>
      </c>
      <c r="E22" s="9" t="s">
        <v>117</v>
      </c>
      <c r="I22" s="303"/>
      <c r="J22" s="303"/>
      <c r="K22" s="303"/>
      <c r="L22" s="303"/>
      <c r="M22" s="303"/>
      <c r="N22" s="303"/>
      <c r="O22" s="303"/>
      <c r="P22" s="303"/>
      <c r="Q22" s="304"/>
      <c r="R22" s="303"/>
      <c r="S22" s="303"/>
      <c r="T22" s="303"/>
      <c r="U22" s="303"/>
      <c r="V22" s="303"/>
      <c r="W22" s="303"/>
      <c r="X22" s="303"/>
      <c r="Y22" s="303"/>
      <c r="Z22" s="28"/>
    </row>
    <row r="23" spans="1:26" ht="20.100000000000001" customHeight="1">
      <c r="A23" s="11"/>
      <c r="B23" s="11"/>
      <c r="C23" s="25"/>
      <c r="D23" s="26"/>
      <c r="E23" s="171"/>
      <c r="F23" s="171"/>
      <c r="G23" s="171"/>
      <c r="H23" s="171"/>
      <c r="I23" s="27"/>
      <c r="J23" s="170" t="s">
        <v>118</v>
      </c>
      <c r="K23" s="172"/>
      <c r="L23" s="172"/>
      <c r="M23" s="172"/>
      <c r="N23" s="172"/>
      <c r="O23" s="172"/>
      <c r="P23" s="172"/>
      <c r="Q23" s="172"/>
      <c r="R23" s="172"/>
      <c r="S23" s="172"/>
      <c r="T23" s="172"/>
      <c r="U23" s="172"/>
      <c r="V23" s="172"/>
      <c r="W23" s="172"/>
      <c r="X23" s="172"/>
      <c r="Y23" s="172"/>
      <c r="Z23" s="28"/>
    </row>
    <row r="24" spans="1:26" ht="20.100000000000001" customHeight="1">
      <c r="A24" s="11">
        <f>IF(TRIM($I24)="", 1001, 0)</f>
        <v>1001</v>
      </c>
      <c r="B24" s="11"/>
      <c r="C24" s="25"/>
      <c r="D24" s="26">
        <v>3</v>
      </c>
      <c r="E24" s="9" t="s">
        <v>149</v>
      </c>
      <c r="I24" s="209"/>
      <c r="J24" s="209"/>
      <c r="K24" s="209"/>
      <c r="L24" s="209"/>
      <c r="M24" s="209"/>
      <c r="N24" s="209"/>
      <c r="O24" s="209"/>
      <c r="P24" s="209"/>
      <c r="Q24" s="305"/>
      <c r="R24" s="209"/>
      <c r="S24" s="209"/>
      <c r="T24" s="209"/>
      <c r="U24" s="209"/>
      <c r="V24" s="209"/>
      <c r="W24" s="209"/>
      <c r="X24" s="209"/>
      <c r="Y24" s="209"/>
      <c r="Z24" s="28"/>
    </row>
    <row r="25" spans="1:26" ht="20.100000000000001" customHeight="1">
      <c r="A25" s="11"/>
      <c r="B25" s="11"/>
      <c r="C25" s="29"/>
      <c r="D25" s="171"/>
      <c r="E25" s="171"/>
      <c r="F25" s="171"/>
      <c r="G25" s="171"/>
      <c r="H25" s="171"/>
      <c r="I25" s="27"/>
      <c r="J25" s="170" t="s">
        <v>177</v>
      </c>
      <c r="K25" s="172"/>
      <c r="L25" s="172"/>
      <c r="M25" s="172"/>
      <c r="N25" s="172"/>
      <c r="O25" s="172"/>
      <c r="P25" s="172"/>
      <c r="Q25" s="172"/>
      <c r="R25" s="172"/>
      <c r="S25" s="172"/>
      <c r="T25" s="172"/>
      <c r="U25" s="172"/>
      <c r="V25" s="172"/>
      <c r="W25" s="172"/>
      <c r="X25" s="172"/>
      <c r="Y25" s="172"/>
      <c r="Z25" s="28"/>
    </row>
    <row r="26" spans="1:26" ht="20.100000000000001" customHeight="1">
      <c r="A26" s="11">
        <f>IF(TRIM($I26)="", 1001, 0)</f>
        <v>1001</v>
      </c>
      <c r="B26" s="11"/>
      <c r="C26" s="25"/>
      <c r="D26" s="26">
        <v>4</v>
      </c>
      <c r="E26" s="9" t="s">
        <v>119</v>
      </c>
      <c r="I26" s="209"/>
      <c r="J26" s="209"/>
      <c r="K26" s="209"/>
      <c r="L26" s="209"/>
      <c r="M26" s="209"/>
      <c r="N26" s="209"/>
      <c r="O26" s="209"/>
      <c r="P26" s="209"/>
      <c r="Q26" s="305"/>
      <c r="R26" s="209"/>
      <c r="S26" s="209"/>
      <c r="T26" s="209"/>
      <c r="U26" s="209"/>
      <c r="V26" s="209"/>
      <c r="W26" s="209"/>
      <c r="X26" s="209"/>
      <c r="Y26" s="209"/>
      <c r="Z26" s="28"/>
    </row>
    <row r="27" spans="1:26" ht="20.100000000000001" customHeight="1">
      <c r="A27" s="11"/>
      <c r="B27" s="11"/>
      <c r="C27" s="29"/>
      <c r="D27" s="171"/>
      <c r="E27" s="171"/>
      <c r="F27" s="171"/>
      <c r="G27" s="171"/>
      <c r="H27" s="171"/>
      <c r="I27" s="27"/>
      <c r="J27" s="170" t="s">
        <v>178</v>
      </c>
      <c r="K27" s="172"/>
      <c r="L27" s="172"/>
      <c r="M27" s="172"/>
      <c r="N27" s="172"/>
      <c r="O27" s="172"/>
      <c r="P27" s="172"/>
      <c r="Q27" s="30"/>
      <c r="R27" s="172"/>
      <c r="S27" s="172"/>
      <c r="T27" s="172"/>
      <c r="U27" s="172"/>
      <c r="V27" s="172"/>
      <c r="W27" s="172"/>
      <c r="X27" s="172"/>
      <c r="Y27" s="172"/>
      <c r="Z27" s="31"/>
    </row>
    <row r="28" spans="1:26" ht="20.100000000000001" customHeight="1">
      <c r="A28" s="11">
        <f>IF(TRIM($I28)="", 1001, 0)</f>
        <v>1001</v>
      </c>
      <c r="B28" s="11"/>
      <c r="C28" s="25"/>
      <c r="D28" s="26">
        <v>5</v>
      </c>
      <c r="E28" s="9" t="s">
        <v>120</v>
      </c>
      <c r="I28" s="209"/>
      <c r="J28" s="209"/>
      <c r="K28" s="209"/>
      <c r="L28" s="209"/>
      <c r="M28" s="209"/>
      <c r="N28" s="209"/>
      <c r="O28" s="209"/>
      <c r="P28" s="209"/>
      <c r="Q28" s="209"/>
      <c r="R28" s="209"/>
      <c r="S28" s="209"/>
      <c r="T28" s="209"/>
      <c r="U28" s="209"/>
      <c r="V28" s="209"/>
      <c r="W28" s="209"/>
      <c r="X28" s="209"/>
      <c r="Y28" s="209"/>
      <c r="Z28" s="28"/>
    </row>
    <row r="29" spans="1:26" ht="20.100000000000001" customHeight="1">
      <c r="A29" s="11"/>
      <c r="B29" s="11"/>
      <c r="C29" s="29"/>
      <c r="D29" s="171"/>
      <c r="E29" s="171"/>
      <c r="F29" s="171"/>
      <c r="G29" s="171"/>
      <c r="H29" s="171"/>
      <c r="I29" s="27"/>
      <c r="J29" s="170" t="s">
        <v>156</v>
      </c>
      <c r="K29" s="172"/>
      <c r="L29" s="172"/>
      <c r="M29" s="172"/>
      <c r="N29" s="172"/>
      <c r="O29" s="172"/>
      <c r="P29" s="172"/>
      <c r="Q29" s="172"/>
      <c r="R29" s="172"/>
      <c r="S29" s="172"/>
      <c r="T29" s="172"/>
      <c r="U29" s="172"/>
      <c r="V29" s="172"/>
      <c r="W29" s="172"/>
      <c r="X29" s="172"/>
      <c r="Y29" s="172"/>
      <c r="Z29" s="31"/>
    </row>
    <row r="30" spans="1:26" ht="20.100000000000001" customHeight="1">
      <c r="A30" s="11">
        <f>IF(OR(TRIM($I30)="", NOT(OR(IFERROR(SEARCH(" ",$I30),0)&gt;0, IFERROR(SEARCH("　",$I30),0)&gt;0))), 1001, 0)</f>
        <v>1001</v>
      </c>
      <c r="B30" s="11"/>
      <c r="C30" s="25"/>
      <c r="D30" s="26">
        <v>6</v>
      </c>
      <c r="E30" s="9" t="s">
        <v>150</v>
      </c>
      <c r="I30" s="209"/>
      <c r="J30" s="209"/>
      <c r="K30" s="209"/>
      <c r="L30" s="209"/>
      <c r="M30" s="209"/>
      <c r="N30" s="209"/>
      <c r="O30" s="209"/>
      <c r="P30" s="209"/>
      <c r="Q30" s="209"/>
      <c r="R30" s="209"/>
      <c r="S30" s="209"/>
      <c r="T30" s="209"/>
      <c r="U30" s="209"/>
      <c r="V30" s="209"/>
      <c r="W30" s="209"/>
      <c r="X30" s="209"/>
      <c r="Y30" s="209"/>
      <c r="Z30" s="28"/>
    </row>
    <row r="31" spans="1:26" ht="20.100000000000001" customHeight="1">
      <c r="A31" s="11"/>
      <c r="B31" s="11"/>
      <c r="C31" s="29"/>
      <c r="D31" s="171"/>
      <c r="E31" s="171"/>
      <c r="F31" s="171"/>
      <c r="G31" s="171"/>
      <c r="H31" s="171"/>
      <c r="I31" s="32"/>
      <c r="J31" s="170" t="s">
        <v>121</v>
      </c>
      <c r="K31" s="170"/>
      <c r="L31" s="170"/>
      <c r="M31" s="170"/>
      <c r="N31" s="170"/>
      <c r="O31" s="170"/>
      <c r="P31" s="170"/>
      <c r="Q31" s="170"/>
      <c r="R31" s="170"/>
      <c r="S31" s="170"/>
      <c r="T31" s="170"/>
      <c r="U31" s="170"/>
      <c r="V31" s="170"/>
      <c r="W31" s="170"/>
      <c r="X31" s="170"/>
      <c r="Y31" s="170"/>
      <c r="Z31" s="31"/>
    </row>
    <row r="32" spans="1:26" ht="20.100000000000001" customHeight="1">
      <c r="A32" s="11">
        <f>IF(OR(TRIM($I32)="", NOT(OR(IFERROR(SEARCH(" ",$I32),0)&gt;0, IFERROR(SEARCH("　",$I32),0)&gt;0))), 1001, 0)</f>
        <v>1001</v>
      </c>
      <c r="B32" s="11"/>
      <c r="C32" s="25"/>
      <c r="D32" s="26">
        <v>7</v>
      </c>
      <c r="E32" s="9" t="s">
        <v>122</v>
      </c>
      <c r="I32" s="209"/>
      <c r="J32" s="209"/>
      <c r="K32" s="209"/>
      <c r="L32" s="209"/>
      <c r="M32" s="209"/>
      <c r="N32" s="209"/>
      <c r="O32" s="209"/>
      <c r="P32" s="209"/>
      <c r="Q32" s="209"/>
      <c r="R32" s="209"/>
      <c r="S32" s="209"/>
      <c r="T32" s="209"/>
      <c r="U32" s="209"/>
      <c r="V32" s="209"/>
      <c r="W32" s="209"/>
      <c r="X32" s="209"/>
      <c r="Y32" s="209"/>
      <c r="Z32" s="28"/>
    </row>
    <row r="33" spans="1:27" ht="20.100000000000001" customHeight="1">
      <c r="A33" s="11"/>
      <c r="B33" s="11"/>
      <c r="C33" s="29"/>
      <c r="D33" s="171"/>
      <c r="E33" s="171"/>
      <c r="F33" s="171"/>
      <c r="G33" s="171"/>
      <c r="H33" s="171"/>
      <c r="I33" s="32"/>
      <c r="J33" s="170" t="s">
        <v>123</v>
      </c>
      <c r="K33" s="170"/>
      <c r="L33" s="170"/>
      <c r="M33" s="170"/>
      <c r="N33" s="170"/>
      <c r="O33" s="170"/>
      <c r="P33" s="170"/>
      <c r="Q33" s="170"/>
      <c r="R33" s="170"/>
      <c r="S33" s="170"/>
      <c r="T33" s="170"/>
      <c r="U33" s="170"/>
      <c r="V33" s="170"/>
      <c r="W33" s="170"/>
      <c r="X33" s="170"/>
      <c r="Y33" s="170"/>
      <c r="Z33" s="28"/>
    </row>
    <row r="34" spans="1:27" ht="20.100000000000001" customHeight="1">
      <c r="A34" s="11">
        <f>IF(NOT(AND(TRIM($I34)&lt;&gt;"",ISNUMBER(VALUE(SUBSTITUTE($I34,"-",""))), IFERROR(SEARCH("-",$I34),0)&gt;0)), 1001, 0)</f>
        <v>1001</v>
      </c>
      <c r="B34" s="11"/>
      <c r="C34" s="25"/>
      <c r="D34" s="26">
        <v>8</v>
      </c>
      <c r="E34" s="9" t="s">
        <v>124</v>
      </c>
      <c r="I34" s="209"/>
      <c r="J34" s="209"/>
      <c r="K34" s="209"/>
      <c r="L34" s="209"/>
      <c r="M34" s="209"/>
      <c r="O34" s="33" t="s">
        <v>125</v>
      </c>
      <c r="P34" s="169"/>
      <c r="Q34" s="9" t="s">
        <v>126</v>
      </c>
      <c r="Y34" s="172"/>
      <c r="Z34" s="28"/>
    </row>
    <row r="35" spans="1:27" ht="20.100000000000001" customHeight="1">
      <c r="A35" s="11"/>
      <c r="B35" s="11"/>
      <c r="C35" s="29"/>
      <c r="D35" s="171"/>
      <c r="E35" s="171"/>
      <c r="F35" s="171"/>
      <c r="G35" s="171"/>
      <c r="H35" s="171"/>
      <c r="I35" s="27"/>
      <c r="J35" s="170" t="s">
        <v>127</v>
      </c>
      <c r="K35" s="172"/>
      <c r="L35" s="172"/>
      <c r="M35" s="172"/>
      <c r="N35" s="172"/>
      <c r="O35" s="172"/>
      <c r="P35" s="172"/>
      <c r="Q35" s="172"/>
      <c r="R35" s="172"/>
      <c r="S35" s="172"/>
      <c r="T35" s="172"/>
      <c r="U35" s="172"/>
      <c r="V35" s="172"/>
      <c r="W35" s="172"/>
      <c r="X35" s="172"/>
      <c r="Y35" s="172"/>
      <c r="Z35" s="28"/>
    </row>
    <row r="36" spans="1:27" ht="20.100000000000001" customHeight="1">
      <c r="A36" s="11">
        <f>IF(AND(TRIM($I36)&lt;&gt;"", NOT(AND(ISNUMBER(VALUE(SUBSTITUTE($I36,"-",""))), IFERROR(SEARCH("-",$I36),0)&gt;0))), 1001, 0)</f>
        <v>0</v>
      </c>
      <c r="B36" s="11"/>
      <c r="C36" s="25"/>
      <c r="D36" s="26">
        <v>9</v>
      </c>
      <c r="E36" s="9" t="s">
        <v>128</v>
      </c>
      <c r="I36" s="209"/>
      <c r="J36" s="209"/>
      <c r="K36" s="209"/>
      <c r="L36" s="209"/>
      <c r="M36" s="209"/>
      <c r="N36" s="172"/>
      <c r="O36" s="172"/>
      <c r="P36" s="172"/>
      <c r="Q36" s="172"/>
      <c r="R36" s="172"/>
      <c r="S36" s="172"/>
      <c r="T36" s="172"/>
      <c r="U36" s="172"/>
      <c r="V36" s="172"/>
      <c r="W36" s="172"/>
      <c r="X36" s="172"/>
      <c r="Y36" s="172"/>
      <c r="Z36" s="28"/>
    </row>
    <row r="37" spans="1:27" ht="20.100000000000001" customHeight="1">
      <c r="A37" s="11"/>
      <c r="B37" s="11"/>
      <c r="C37" s="29"/>
      <c r="D37" s="171"/>
      <c r="E37" s="171"/>
      <c r="F37" s="171"/>
      <c r="G37" s="171"/>
      <c r="H37" s="171"/>
      <c r="I37" s="27"/>
      <c r="J37" s="170" t="s">
        <v>127</v>
      </c>
      <c r="K37" s="172"/>
      <c r="L37" s="172"/>
      <c r="M37" s="172"/>
      <c r="N37" s="172"/>
      <c r="O37" s="172"/>
      <c r="P37" s="172"/>
      <c r="Q37" s="172"/>
      <c r="R37" s="172"/>
      <c r="S37" s="172"/>
      <c r="T37" s="172"/>
      <c r="U37" s="172"/>
      <c r="V37" s="172"/>
      <c r="W37" s="172"/>
      <c r="X37" s="172"/>
      <c r="Y37" s="172"/>
      <c r="Z37" s="28"/>
    </row>
    <row r="38" spans="1:27" ht="20.100000000000001" customHeight="1">
      <c r="A38" s="11">
        <f>IF(AND(TRIM($I38)&lt;&gt;"", NOT(IFERROR(SEARCH("@",$I38),0)&gt;0)), 1001, 0)</f>
        <v>0</v>
      </c>
      <c r="B38" s="11"/>
      <c r="C38" s="29"/>
      <c r="D38" s="26">
        <v>10</v>
      </c>
      <c r="E38" s="9" t="s">
        <v>129</v>
      </c>
      <c r="I38" s="209"/>
      <c r="J38" s="209"/>
      <c r="K38" s="209"/>
      <c r="L38" s="209"/>
      <c r="M38" s="209"/>
      <c r="N38" s="209"/>
      <c r="O38" s="209"/>
      <c r="P38" s="209"/>
      <c r="Q38" s="325"/>
      <c r="R38" s="209"/>
      <c r="S38" s="209"/>
      <c r="T38" s="209"/>
      <c r="U38" s="209"/>
      <c r="V38" s="209"/>
      <c r="W38" s="209"/>
      <c r="X38" s="209"/>
      <c r="Y38" s="209"/>
      <c r="Z38" s="28"/>
    </row>
    <row r="39" spans="1:27" ht="20.100000000000001" customHeight="1">
      <c r="A39" s="11"/>
      <c r="B39" s="11"/>
      <c r="C39" s="29"/>
      <c r="D39" s="26"/>
      <c r="I39" s="27"/>
      <c r="J39" s="159" t="s">
        <v>214</v>
      </c>
      <c r="K39" s="34"/>
      <c r="L39" s="170"/>
      <c r="M39" s="170"/>
      <c r="N39" s="170"/>
      <c r="O39" s="170"/>
      <c r="P39" s="170"/>
      <c r="Q39" s="35"/>
      <c r="R39" s="170"/>
      <c r="S39" s="170"/>
      <c r="T39" s="170"/>
      <c r="U39" s="170"/>
      <c r="V39" s="170"/>
      <c r="W39" s="170"/>
      <c r="X39" s="170"/>
      <c r="Y39" s="170"/>
      <c r="Z39" s="171"/>
      <c r="AA39" s="36"/>
    </row>
    <row r="40" spans="1:27" ht="20.100000000000001" customHeight="1">
      <c r="A40" s="11">
        <f>IF(AND($I40&lt;&gt;"一致する", $I40&lt;&gt;"一致しない"), 1001, 0)</f>
        <v>0</v>
      </c>
      <c r="B40" s="11"/>
      <c r="C40" s="25"/>
      <c r="D40" s="26">
        <v>11</v>
      </c>
      <c r="E40" s="9" t="s">
        <v>130</v>
      </c>
      <c r="I40" s="209" t="s">
        <v>131</v>
      </c>
      <c r="J40" s="209"/>
      <c r="K40" s="209"/>
      <c r="L40" s="209"/>
      <c r="M40" s="209"/>
      <c r="N40" s="171"/>
      <c r="O40" s="171"/>
      <c r="P40" s="171"/>
      <c r="Q40" s="171"/>
      <c r="R40" s="171"/>
      <c r="S40" s="171"/>
      <c r="T40" s="171"/>
      <c r="U40" s="171"/>
      <c r="V40" s="171"/>
      <c r="W40" s="171"/>
      <c r="X40" s="171"/>
      <c r="Y40" s="171"/>
      <c r="Z40" s="28"/>
      <c r="AA40" s="171"/>
    </row>
    <row r="41" spans="1:27" ht="20.100000000000001" customHeight="1">
      <c r="A41" s="11"/>
      <c r="B41" s="11"/>
      <c r="C41" s="29"/>
      <c r="D41" s="171"/>
      <c r="E41" s="171"/>
      <c r="F41" s="171"/>
      <c r="G41" s="171"/>
      <c r="H41" s="171"/>
      <c r="I41" s="32"/>
      <c r="J41" s="37" t="s">
        <v>169</v>
      </c>
      <c r="K41" s="170"/>
      <c r="L41" s="170"/>
      <c r="M41" s="170"/>
      <c r="N41" s="170"/>
      <c r="O41" s="170"/>
      <c r="P41" s="170"/>
      <c r="Q41" s="170"/>
      <c r="R41" s="170"/>
      <c r="S41" s="170"/>
      <c r="T41" s="170"/>
      <c r="U41" s="170"/>
      <c r="V41" s="170"/>
      <c r="W41" s="170"/>
      <c r="X41" s="170"/>
      <c r="Y41" s="170"/>
      <c r="Z41" s="38"/>
      <c r="AA41" s="171"/>
    </row>
    <row r="42" spans="1:27" ht="20.100000000000001" customHeight="1">
      <c r="A42" s="11"/>
      <c r="B42" s="11"/>
      <c r="C42" s="39"/>
      <c r="D42" s="40"/>
      <c r="E42" s="40"/>
      <c r="F42" s="40"/>
      <c r="G42" s="40"/>
      <c r="H42" s="40"/>
      <c r="I42" s="41"/>
      <c r="J42" s="41"/>
      <c r="K42" s="42"/>
      <c r="L42" s="41"/>
      <c r="M42" s="41"/>
      <c r="N42" s="41"/>
      <c r="O42" s="41"/>
      <c r="P42" s="41"/>
      <c r="Q42" s="41"/>
      <c r="R42" s="41"/>
      <c r="S42" s="41"/>
      <c r="T42" s="41"/>
      <c r="U42" s="41"/>
      <c r="V42" s="41"/>
      <c r="W42" s="41"/>
      <c r="X42" s="41"/>
      <c r="Y42" s="41"/>
      <c r="Z42" s="43"/>
    </row>
    <row r="43" spans="1:27" ht="15" customHeight="1">
      <c r="A43" s="11"/>
      <c r="B43" s="11"/>
      <c r="C43" s="171"/>
      <c r="D43" s="171"/>
      <c r="E43" s="171"/>
      <c r="F43" s="171"/>
      <c r="G43" s="171"/>
      <c r="H43" s="171"/>
      <c r="I43" s="44"/>
      <c r="J43" s="45"/>
      <c r="K43" s="45"/>
      <c r="L43" s="45"/>
      <c r="M43" s="45"/>
      <c r="N43" s="45"/>
      <c r="O43" s="45"/>
      <c r="P43" s="45"/>
      <c r="Q43" s="45"/>
      <c r="R43" s="45"/>
      <c r="S43" s="45"/>
      <c r="T43" s="45"/>
      <c r="U43" s="45"/>
      <c r="V43" s="45"/>
      <c r="W43" s="45"/>
      <c r="X43" s="45"/>
      <c r="Y43" s="45"/>
      <c r="Z43" s="171"/>
    </row>
    <row r="44" spans="1:27" ht="15.75" hidden="1" customHeight="1">
      <c r="A44" s="11"/>
      <c r="B44" s="11"/>
      <c r="C44" s="171"/>
      <c r="D44" s="171"/>
      <c r="E44" s="171"/>
      <c r="F44" s="171"/>
      <c r="G44" s="171"/>
      <c r="H44" s="171"/>
      <c r="I44" s="45"/>
      <c r="J44" s="171"/>
      <c r="K44" s="171"/>
      <c r="L44" s="171"/>
      <c r="M44" s="171"/>
      <c r="N44" s="171"/>
      <c r="O44" s="171"/>
      <c r="P44" s="171"/>
      <c r="Q44" s="171"/>
      <c r="R44" s="171"/>
      <c r="S44" s="171"/>
      <c r="T44" s="171"/>
      <c r="U44" s="171"/>
      <c r="V44" s="171"/>
      <c r="W44" s="171"/>
      <c r="X44" s="171"/>
      <c r="Y44" s="171"/>
      <c r="Z44" s="171"/>
    </row>
    <row r="45" spans="1:27" ht="15.75" hidden="1" customHeight="1">
      <c r="A45" s="11"/>
      <c r="B45" s="11"/>
      <c r="C45" s="171"/>
      <c r="D45" s="171"/>
      <c r="E45" s="171"/>
      <c r="F45" s="171"/>
      <c r="G45" s="171"/>
      <c r="H45" s="171"/>
      <c r="I45" s="45"/>
      <c r="J45" s="171"/>
      <c r="K45" s="171"/>
      <c r="L45" s="171"/>
      <c r="M45" s="171"/>
      <c r="N45" s="171"/>
      <c r="O45" s="171"/>
      <c r="P45" s="171"/>
      <c r="Q45" s="171"/>
      <c r="R45" s="171"/>
      <c r="S45" s="171"/>
      <c r="T45" s="171"/>
      <c r="U45" s="171"/>
      <c r="V45" s="171"/>
      <c r="W45" s="171"/>
      <c r="X45" s="171"/>
      <c r="Y45" s="171"/>
      <c r="Z45" s="171"/>
    </row>
    <row r="46" spans="1:27" ht="15.75" hidden="1" customHeight="1">
      <c r="A46" s="11"/>
      <c r="B46" s="11"/>
      <c r="C46" s="171"/>
      <c r="D46" s="171"/>
      <c r="E46" s="171"/>
      <c r="F46" s="171"/>
      <c r="G46" s="171"/>
      <c r="H46" s="171"/>
      <c r="I46" s="45"/>
      <c r="J46" s="171"/>
      <c r="K46" s="171"/>
      <c r="L46" s="171"/>
      <c r="M46" s="171"/>
      <c r="N46" s="171"/>
      <c r="O46" s="171"/>
      <c r="P46" s="171"/>
      <c r="Q46" s="171"/>
      <c r="R46" s="171"/>
      <c r="S46" s="171"/>
      <c r="T46" s="171"/>
      <c r="U46" s="171"/>
      <c r="V46" s="171"/>
      <c r="W46" s="171"/>
      <c r="X46" s="171"/>
      <c r="Y46" s="171"/>
      <c r="Z46" s="171"/>
    </row>
    <row r="47" spans="1:27" ht="15.75" hidden="1" customHeight="1">
      <c r="A47" s="11"/>
      <c r="B47" s="11"/>
      <c r="C47" s="171"/>
      <c r="D47" s="171"/>
      <c r="E47" s="171"/>
      <c r="F47" s="171"/>
      <c r="G47" s="171"/>
      <c r="H47" s="171"/>
      <c r="I47" s="45"/>
      <c r="J47" s="171"/>
      <c r="K47" s="171"/>
      <c r="L47" s="171"/>
      <c r="M47" s="171"/>
      <c r="N47" s="171"/>
      <c r="O47" s="171"/>
      <c r="P47" s="171"/>
      <c r="Q47" s="171"/>
      <c r="R47" s="171"/>
      <c r="S47" s="171"/>
      <c r="T47" s="171"/>
      <c r="U47" s="171"/>
      <c r="V47" s="171"/>
      <c r="W47" s="171"/>
      <c r="X47" s="171"/>
      <c r="Y47" s="171"/>
      <c r="Z47" s="171"/>
    </row>
    <row r="48" spans="1:27" ht="15.75" hidden="1" customHeight="1">
      <c r="A48" s="11"/>
      <c r="B48" s="11"/>
      <c r="C48" s="171"/>
      <c r="D48" s="171"/>
      <c r="E48" s="171"/>
      <c r="F48" s="171"/>
      <c r="G48" s="171"/>
      <c r="H48" s="171"/>
      <c r="I48" s="45"/>
      <c r="J48" s="171"/>
      <c r="K48" s="171"/>
      <c r="L48" s="171"/>
      <c r="M48" s="171"/>
      <c r="N48" s="171"/>
      <c r="O48" s="171"/>
      <c r="P48" s="171"/>
      <c r="Q48" s="171"/>
      <c r="R48" s="171"/>
      <c r="S48" s="171"/>
      <c r="T48" s="171"/>
      <c r="U48" s="171"/>
      <c r="V48" s="171"/>
      <c r="W48" s="171"/>
      <c r="X48" s="171"/>
      <c r="Y48" s="171"/>
      <c r="Z48" s="171"/>
    </row>
    <row r="49" spans="1:26" ht="15.75" hidden="1" customHeight="1">
      <c r="A49" s="11"/>
      <c r="B49" s="11"/>
      <c r="C49" s="171"/>
      <c r="D49" s="171"/>
      <c r="E49" s="171"/>
      <c r="F49" s="171"/>
      <c r="G49" s="171"/>
      <c r="H49" s="171"/>
      <c r="I49" s="45"/>
      <c r="J49" s="171"/>
      <c r="K49" s="171"/>
      <c r="L49" s="171"/>
      <c r="M49" s="171"/>
      <c r="N49" s="171"/>
      <c r="O49" s="171"/>
      <c r="P49" s="171"/>
      <c r="Q49" s="171"/>
      <c r="R49" s="171"/>
      <c r="S49" s="171"/>
      <c r="T49" s="171"/>
      <c r="U49" s="171"/>
      <c r="V49" s="171"/>
      <c r="W49" s="171"/>
      <c r="X49" s="171"/>
      <c r="Y49" s="171"/>
      <c r="Z49" s="171"/>
    </row>
    <row r="50" spans="1:26" ht="15.75" hidden="1" customHeight="1">
      <c r="A50" s="11"/>
      <c r="B50" s="11"/>
      <c r="C50" s="171"/>
      <c r="D50" s="171"/>
      <c r="E50" s="171"/>
      <c r="F50" s="171"/>
      <c r="G50" s="171"/>
      <c r="H50" s="171"/>
      <c r="I50" s="45"/>
      <c r="J50" s="171"/>
      <c r="K50" s="171"/>
      <c r="L50" s="171"/>
      <c r="M50" s="171"/>
      <c r="N50" s="171"/>
      <c r="O50" s="171"/>
      <c r="P50" s="171"/>
      <c r="Q50" s="171"/>
      <c r="R50" s="171"/>
      <c r="S50" s="171"/>
      <c r="T50" s="171"/>
      <c r="U50" s="171"/>
      <c r="V50" s="171"/>
      <c r="W50" s="171"/>
      <c r="X50" s="171"/>
      <c r="Y50" s="171"/>
      <c r="Z50" s="171"/>
    </row>
    <row r="51" spans="1:26" ht="15.75" hidden="1" customHeight="1">
      <c r="A51" s="11"/>
      <c r="B51" s="11"/>
      <c r="C51" s="171"/>
      <c r="D51" s="171"/>
      <c r="E51" s="171"/>
      <c r="F51" s="171"/>
      <c r="G51" s="171"/>
      <c r="H51" s="171"/>
      <c r="I51" s="45"/>
      <c r="J51" s="171"/>
      <c r="K51" s="171"/>
      <c r="L51" s="171"/>
      <c r="M51" s="171"/>
      <c r="N51" s="171"/>
      <c r="O51" s="171"/>
      <c r="P51" s="171"/>
      <c r="Q51" s="171"/>
      <c r="R51" s="171"/>
      <c r="S51" s="171"/>
      <c r="T51" s="171"/>
      <c r="U51" s="171"/>
      <c r="V51" s="171"/>
      <c r="W51" s="171"/>
      <c r="X51" s="171"/>
      <c r="Y51" s="171"/>
      <c r="Z51" s="171"/>
    </row>
    <row r="52" spans="1:26" ht="15.75" hidden="1" customHeight="1">
      <c r="A52" s="11"/>
      <c r="B52" s="11"/>
      <c r="C52" s="171"/>
      <c r="D52" s="171"/>
      <c r="E52" s="171"/>
      <c r="F52" s="171"/>
      <c r="G52" s="171"/>
      <c r="H52" s="171"/>
      <c r="I52" s="45"/>
      <c r="J52" s="171"/>
      <c r="K52" s="171"/>
      <c r="L52" s="171"/>
      <c r="M52" s="171"/>
      <c r="N52" s="171"/>
      <c r="O52" s="171"/>
      <c r="P52" s="171"/>
      <c r="Q52" s="171"/>
      <c r="R52" s="171"/>
      <c r="S52" s="171"/>
      <c r="T52" s="171"/>
      <c r="U52" s="171"/>
      <c r="V52" s="171"/>
      <c r="W52" s="171"/>
      <c r="X52" s="171"/>
      <c r="Y52" s="171"/>
      <c r="Z52" s="171"/>
    </row>
    <row r="53" spans="1:26" ht="15.75" hidden="1" customHeight="1">
      <c r="A53" s="11"/>
      <c r="B53" s="11"/>
      <c r="C53" s="171"/>
      <c r="D53" s="171"/>
      <c r="E53" s="171"/>
      <c r="F53" s="171"/>
      <c r="G53" s="171"/>
      <c r="H53" s="171"/>
      <c r="I53" s="45"/>
      <c r="J53" s="171"/>
      <c r="K53" s="171"/>
      <c r="L53" s="171"/>
      <c r="M53" s="171"/>
      <c r="N53" s="171"/>
      <c r="O53" s="171"/>
      <c r="P53" s="171"/>
      <c r="Q53" s="171"/>
      <c r="R53" s="171"/>
      <c r="S53" s="171"/>
      <c r="T53" s="171"/>
      <c r="U53" s="171"/>
      <c r="V53" s="171"/>
      <c r="W53" s="171"/>
      <c r="X53" s="171"/>
      <c r="Y53" s="171"/>
      <c r="Z53" s="171"/>
    </row>
    <row r="54" spans="1:26" ht="15.75" hidden="1" customHeight="1">
      <c r="A54" s="11"/>
      <c r="B54" s="11"/>
      <c r="C54" s="171"/>
      <c r="D54" s="171"/>
      <c r="E54" s="171"/>
      <c r="F54" s="171"/>
      <c r="G54" s="171"/>
      <c r="H54" s="171"/>
      <c r="I54" s="45"/>
      <c r="J54" s="171"/>
      <c r="K54" s="171"/>
      <c r="L54" s="171"/>
      <c r="M54" s="171"/>
      <c r="N54" s="171"/>
      <c r="O54" s="171"/>
      <c r="P54" s="171"/>
      <c r="Q54" s="171"/>
      <c r="R54" s="171"/>
      <c r="S54" s="171"/>
      <c r="T54" s="171"/>
      <c r="U54" s="171"/>
      <c r="V54" s="171"/>
      <c r="W54" s="171"/>
      <c r="X54" s="171"/>
      <c r="Y54" s="171"/>
      <c r="Z54" s="171"/>
    </row>
    <row r="55" spans="1:26" ht="15.75" hidden="1" customHeight="1">
      <c r="A55" s="11"/>
      <c r="B55" s="11"/>
      <c r="C55" s="171"/>
      <c r="D55" s="171"/>
      <c r="E55" s="171"/>
      <c r="F55" s="171"/>
      <c r="G55" s="171"/>
      <c r="H55" s="171"/>
      <c r="I55" s="45"/>
      <c r="J55" s="171"/>
      <c r="K55" s="171"/>
      <c r="L55" s="171"/>
      <c r="M55" s="171"/>
      <c r="N55" s="171"/>
      <c r="O55" s="171"/>
      <c r="P55" s="171"/>
      <c r="Q55" s="171"/>
      <c r="R55" s="171"/>
      <c r="S55" s="171"/>
      <c r="T55" s="171"/>
      <c r="U55" s="171"/>
      <c r="V55" s="171"/>
      <c r="W55" s="171"/>
      <c r="X55" s="171"/>
      <c r="Y55" s="171"/>
      <c r="Z55" s="171"/>
    </row>
    <row r="56" spans="1:26" ht="15.75" hidden="1" customHeight="1">
      <c r="A56" s="11"/>
      <c r="B56" s="11"/>
      <c r="C56" s="171"/>
      <c r="D56" s="171"/>
      <c r="E56" s="171"/>
      <c r="F56" s="171"/>
      <c r="G56" s="171"/>
      <c r="H56" s="171"/>
      <c r="I56" s="45"/>
      <c r="J56" s="171"/>
      <c r="K56" s="171"/>
      <c r="L56" s="171"/>
      <c r="M56" s="171"/>
      <c r="N56" s="171"/>
      <c r="O56" s="171"/>
      <c r="P56" s="171"/>
      <c r="Q56" s="171"/>
      <c r="R56" s="171"/>
      <c r="S56" s="171"/>
      <c r="T56" s="171"/>
      <c r="U56" s="171"/>
      <c r="V56" s="171"/>
      <c r="W56" s="171"/>
      <c r="X56" s="171"/>
      <c r="Y56" s="171"/>
      <c r="Z56" s="171"/>
    </row>
    <row r="57" spans="1:26" ht="15.75" hidden="1" customHeight="1">
      <c r="A57" s="11"/>
      <c r="B57" s="11"/>
      <c r="C57" s="171"/>
      <c r="D57" s="171"/>
      <c r="E57" s="171"/>
      <c r="F57" s="171"/>
      <c r="G57" s="171"/>
      <c r="H57" s="171"/>
      <c r="I57" s="45"/>
      <c r="J57" s="171"/>
      <c r="K57" s="171"/>
      <c r="L57" s="171"/>
      <c r="M57" s="171"/>
      <c r="N57" s="171"/>
      <c r="O57" s="171"/>
      <c r="P57" s="171"/>
      <c r="Q57" s="171"/>
      <c r="R57" s="171"/>
      <c r="S57" s="171"/>
      <c r="T57" s="171"/>
      <c r="U57" s="171"/>
      <c r="V57" s="171"/>
      <c r="W57" s="171"/>
      <c r="X57" s="171"/>
      <c r="Y57" s="171"/>
      <c r="Z57" s="171"/>
    </row>
    <row r="58" spans="1:26" ht="15.75" hidden="1" customHeight="1">
      <c r="A58" s="11"/>
      <c r="B58" s="11"/>
      <c r="C58" s="171"/>
      <c r="D58" s="171"/>
      <c r="E58" s="171"/>
      <c r="F58" s="171"/>
      <c r="G58" s="171"/>
      <c r="H58" s="171"/>
      <c r="I58" s="45"/>
      <c r="J58" s="171"/>
      <c r="K58" s="171"/>
      <c r="L58" s="171"/>
      <c r="M58" s="171"/>
      <c r="N58" s="171"/>
      <c r="O58" s="171"/>
      <c r="P58" s="171"/>
      <c r="Q58" s="171"/>
      <c r="R58" s="171"/>
      <c r="S58" s="171"/>
      <c r="T58" s="171"/>
      <c r="U58" s="171"/>
      <c r="V58" s="171"/>
      <c r="W58" s="171"/>
      <c r="X58" s="171"/>
      <c r="Y58" s="171"/>
      <c r="Z58" s="171"/>
    </row>
    <row r="59" spans="1:26" ht="15" customHeight="1">
      <c r="A59" s="11"/>
      <c r="B59" s="11"/>
      <c r="C59" s="171"/>
      <c r="D59" s="171"/>
      <c r="E59" s="171"/>
      <c r="F59" s="171"/>
      <c r="G59" s="171"/>
      <c r="H59" s="171"/>
      <c r="I59" s="45"/>
      <c r="J59" s="171"/>
      <c r="K59" s="171"/>
      <c r="L59" s="171"/>
      <c r="M59" s="171"/>
      <c r="N59" s="171"/>
      <c r="O59" s="171"/>
      <c r="P59" s="171"/>
      <c r="Q59" s="171"/>
      <c r="R59" s="171"/>
      <c r="S59" s="171"/>
      <c r="T59" s="171"/>
      <c r="U59" s="171"/>
      <c r="V59" s="171"/>
      <c r="W59" s="171"/>
      <c r="X59" s="171"/>
      <c r="Y59" s="171"/>
      <c r="Z59" s="171"/>
    </row>
    <row r="60" spans="1:26" ht="20.100000000000001" customHeight="1">
      <c r="A60" s="11"/>
      <c r="B60" s="11"/>
      <c r="C60" s="307" t="s">
        <v>132</v>
      </c>
      <c r="D60" s="308"/>
      <c r="E60" s="308"/>
      <c r="F60" s="308"/>
      <c r="G60" s="308"/>
      <c r="H60" s="309"/>
      <c r="I60" s="46"/>
    </row>
    <row r="61" spans="1:26" ht="15" customHeight="1">
      <c r="A61" s="11"/>
      <c r="B61" s="11"/>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c r="A62" s="11"/>
      <c r="B62" s="11"/>
      <c r="C62" s="21"/>
      <c r="D62" s="47" t="s">
        <v>133</v>
      </c>
      <c r="E62" s="47"/>
      <c r="F62" s="47"/>
      <c r="G62" s="47"/>
      <c r="H62" s="47"/>
      <c r="I62" s="47"/>
      <c r="J62" s="47"/>
      <c r="K62" s="47"/>
      <c r="L62" s="47"/>
      <c r="M62" s="47"/>
      <c r="N62" s="47"/>
      <c r="O62" s="47"/>
      <c r="P62" s="47"/>
      <c r="Q62" s="47"/>
      <c r="R62" s="47"/>
      <c r="S62" s="47"/>
      <c r="T62" s="47"/>
      <c r="U62" s="47"/>
      <c r="V62" s="47"/>
      <c r="W62" s="47"/>
      <c r="X62" s="47"/>
      <c r="Y62" s="47"/>
      <c r="Z62" s="28"/>
    </row>
    <row r="63" spans="1:26" ht="20.100000000000001" customHeight="1">
      <c r="A63" s="11">
        <f>IF(AND($I63&lt;&gt;"しない", $I63&lt;&gt;"する"), 1001, 0)</f>
        <v>1001</v>
      </c>
      <c r="B63" s="11"/>
      <c r="C63" s="25"/>
      <c r="D63" s="26">
        <v>1</v>
      </c>
      <c r="E63" s="171" t="s">
        <v>134</v>
      </c>
      <c r="F63" s="171"/>
      <c r="G63" s="171"/>
      <c r="H63" s="171"/>
      <c r="I63" s="209"/>
      <c r="J63" s="209"/>
      <c r="K63" s="209"/>
      <c r="L63" s="209"/>
      <c r="M63" s="209"/>
      <c r="N63" s="171"/>
      <c r="O63" s="171"/>
      <c r="P63" s="171"/>
      <c r="Q63" s="171"/>
      <c r="R63" s="171"/>
      <c r="S63" s="171"/>
      <c r="T63" s="171"/>
      <c r="U63" s="171"/>
      <c r="V63" s="171"/>
      <c r="W63" s="171"/>
      <c r="X63" s="171"/>
      <c r="Y63" s="171"/>
      <c r="Z63" s="28"/>
    </row>
    <row r="64" spans="1:26" ht="20.100000000000001" customHeight="1">
      <c r="A64" s="11"/>
      <c r="B64" s="11"/>
      <c r="C64" s="25"/>
      <c r="D64" s="171"/>
      <c r="E64" s="171"/>
      <c r="F64" s="171"/>
      <c r="G64" s="171"/>
      <c r="H64" s="171"/>
      <c r="I64" s="32"/>
      <c r="J64" s="170" t="s">
        <v>48</v>
      </c>
      <c r="K64" s="172"/>
      <c r="L64" s="172"/>
      <c r="M64" s="172"/>
      <c r="N64" s="172"/>
      <c r="O64" s="172"/>
      <c r="P64" s="172"/>
      <c r="Q64" s="172"/>
      <c r="R64" s="172"/>
      <c r="S64" s="172"/>
      <c r="T64" s="172"/>
      <c r="U64" s="172"/>
      <c r="V64" s="172"/>
      <c r="W64" s="172"/>
      <c r="X64" s="172"/>
      <c r="Y64" s="172"/>
      <c r="Z64" s="28"/>
    </row>
    <row r="65" spans="1:26" ht="20.100000000000001" hidden="1" customHeight="1">
      <c r="A65" s="11"/>
      <c r="B65" s="11"/>
      <c r="C65" s="25"/>
      <c r="D65" s="171"/>
      <c r="E65" s="171"/>
      <c r="F65" s="171"/>
      <c r="G65" s="171"/>
      <c r="H65" s="171"/>
      <c r="I65" s="32"/>
      <c r="J65" s="172"/>
      <c r="K65" s="172"/>
      <c r="L65" s="172"/>
      <c r="M65" s="172"/>
      <c r="N65" s="172"/>
      <c r="O65" s="172"/>
      <c r="P65" s="172"/>
      <c r="Q65" s="172"/>
      <c r="R65" s="172"/>
      <c r="S65" s="172"/>
      <c r="T65" s="172"/>
      <c r="U65" s="172"/>
      <c r="V65" s="172"/>
      <c r="W65" s="172"/>
      <c r="X65" s="172"/>
      <c r="Y65" s="172"/>
      <c r="Z65" s="28"/>
    </row>
    <row r="66" spans="1:26" ht="20.100000000000001" hidden="1" customHeight="1">
      <c r="A66" s="11"/>
      <c r="B66" s="11"/>
      <c r="C66" s="25"/>
      <c r="D66" s="171"/>
      <c r="E66" s="171"/>
      <c r="F66" s="171"/>
      <c r="G66" s="171"/>
      <c r="H66" s="171"/>
      <c r="I66" s="32"/>
      <c r="J66" s="172"/>
      <c r="K66" s="172"/>
      <c r="L66" s="172"/>
      <c r="M66" s="172"/>
      <c r="N66" s="172"/>
      <c r="O66" s="172"/>
      <c r="P66" s="172"/>
      <c r="Q66" s="172"/>
      <c r="R66" s="172"/>
      <c r="S66" s="172"/>
      <c r="T66" s="172"/>
      <c r="U66" s="172"/>
      <c r="V66" s="172"/>
      <c r="W66" s="172"/>
      <c r="X66" s="172"/>
      <c r="Y66" s="172"/>
      <c r="Z66" s="28"/>
    </row>
    <row r="67" spans="1:26" ht="20.100000000000001" hidden="1" customHeight="1">
      <c r="A67" s="11"/>
      <c r="B67" s="11"/>
      <c r="C67" s="25"/>
      <c r="D67" s="171"/>
      <c r="E67" s="171"/>
      <c r="F67" s="171"/>
      <c r="G67" s="171"/>
      <c r="H67" s="171"/>
      <c r="I67" s="32"/>
      <c r="J67" s="172"/>
      <c r="K67" s="172"/>
      <c r="L67" s="172"/>
      <c r="M67" s="172"/>
      <c r="N67" s="172"/>
      <c r="O67" s="172"/>
      <c r="P67" s="172"/>
      <c r="Q67" s="172"/>
      <c r="R67" s="172"/>
      <c r="S67" s="172"/>
      <c r="T67" s="172"/>
      <c r="U67" s="172"/>
      <c r="V67" s="172"/>
      <c r="W67" s="172"/>
      <c r="X67" s="172"/>
      <c r="Y67" s="172"/>
      <c r="Z67" s="28"/>
    </row>
    <row r="68" spans="1:26" ht="20.100000000000001" hidden="1" customHeight="1">
      <c r="A68" s="11"/>
      <c r="B68" s="11"/>
      <c r="C68" s="25"/>
      <c r="D68" s="171"/>
      <c r="E68" s="171"/>
      <c r="F68" s="171"/>
      <c r="G68" s="171"/>
      <c r="H68" s="171"/>
      <c r="I68" s="32"/>
      <c r="J68" s="172"/>
      <c r="K68" s="172"/>
      <c r="L68" s="172"/>
      <c r="M68" s="172"/>
      <c r="N68" s="172"/>
      <c r="O68" s="172"/>
      <c r="P68" s="172"/>
      <c r="Q68" s="172"/>
      <c r="R68" s="172"/>
      <c r="S68" s="172"/>
      <c r="T68" s="172"/>
      <c r="U68" s="172"/>
      <c r="V68" s="172"/>
      <c r="W68" s="172"/>
      <c r="X68" s="172"/>
      <c r="Y68" s="172"/>
      <c r="Z68" s="28"/>
    </row>
    <row r="69" spans="1:26" ht="20.100000000000001" customHeight="1">
      <c r="A69" s="11">
        <f>IF(OR(AND($I63="する",TRIM($I69)=""),AND($I63="しない",NOT(ISBLANK($I69)))), 1001, 0)</f>
        <v>0</v>
      </c>
      <c r="B69" s="11"/>
      <c r="C69" s="25"/>
      <c r="D69" s="26">
        <v>2</v>
      </c>
      <c r="E69" s="9" t="s">
        <v>116</v>
      </c>
      <c r="I69" s="301"/>
      <c r="J69" s="302"/>
      <c r="K69" s="302"/>
      <c r="L69" s="302"/>
      <c r="M69" s="302"/>
      <c r="N69" s="171"/>
      <c r="O69" s="171"/>
      <c r="P69" s="171"/>
      <c r="Q69" s="171"/>
      <c r="R69" s="171"/>
      <c r="S69" s="171"/>
      <c r="T69" s="171"/>
      <c r="U69" s="171"/>
      <c r="V69" s="171"/>
      <c r="W69" s="171"/>
      <c r="X69" s="171"/>
      <c r="Y69" s="171"/>
      <c r="Z69" s="28"/>
    </row>
    <row r="70" spans="1:26" ht="20.100000000000001" customHeight="1">
      <c r="A70" s="11"/>
      <c r="B70" s="11"/>
      <c r="C70" s="25"/>
      <c r="D70" s="26"/>
      <c r="E70" s="171"/>
      <c r="F70" s="171"/>
      <c r="G70" s="171"/>
      <c r="H70" s="171"/>
      <c r="I70" s="27"/>
      <c r="J70" s="170" t="s">
        <v>215</v>
      </c>
      <c r="K70" s="172"/>
      <c r="L70" s="172"/>
      <c r="M70" s="172"/>
      <c r="N70" s="172"/>
      <c r="O70" s="172"/>
      <c r="P70" s="172"/>
      <c r="Q70" s="172"/>
      <c r="R70" s="172"/>
      <c r="S70" s="172"/>
      <c r="T70" s="172"/>
      <c r="U70" s="172"/>
      <c r="V70" s="172"/>
      <c r="W70" s="172"/>
      <c r="X70" s="172"/>
      <c r="Y70" s="172"/>
      <c r="Z70" s="28"/>
    </row>
    <row r="71" spans="1:26" ht="20.100000000000001" customHeight="1">
      <c r="A71" s="11">
        <f>IF(OR(AND($I63="する",AND($I71&lt;&gt;"", OR(ISERROR(FIND("@"&amp;LEFT($I71,3)&amp;"@", 都道府県3))=FALSE, ISERROR(FIND("@"&amp;LEFT($I71,4)&amp;"@",都道府県4))=FALSE))=FALSE),AND($I63="しない",NOT(ISBLANK($I71)))), 1001, 0)</f>
        <v>0</v>
      </c>
      <c r="B71" s="11"/>
      <c r="C71" s="25"/>
      <c r="D71" s="26">
        <v>3</v>
      </c>
      <c r="E71" s="9" t="s">
        <v>117</v>
      </c>
      <c r="I71" s="303"/>
      <c r="J71" s="303"/>
      <c r="K71" s="303"/>
      <c r="L71" s="303"/>
      <c r="M71" s="303"/>
      <c r="N71" s="303"/>
      <c r="O71" s="303"/>
      <c r="P71" s="303"/>
      <c r="Q71" s="304"/>
      <c r="R71" s="303"/>
      <c r="S71" s="303"/>
      <c r="T71" s="303"/>
      <c r="U71" s="303"/>
      <c r="V71" s="303"/>
      <c r="W71" s="303"/>
      <c r="X71" s="303"/>
      <c r="Y71" s="303"/>
      <c r="Z71" s="28"/>
    </row>
    <row r="72" spans="1:26" ht="20.100000000000001" customHeight="1">
      <c r="A72" s="11"/>
      <c r="B72" s="11"/>
      <c r="C72" s="25"/>
      <c r="D72" s="26"/>
      <c r="E72" s="171"/>
      <c r="F72" s="171"/>
      <c r="G72" s="171"/>
      <c r="H72" s="171"/>
      <c r="I72" s="27"/>
      <c r="J72" s="170" t="s">
        <v>118</v>
      </c>
      <c r="K72" s="172"/>
      <c r="L72" s="172"/>
      <c r="M72" s="172"/>
      <c r="N72" s="172"/>
      <c r="O72" s="172"/>
      <c r="P72" s="172"/>
      <c r="Q72" s="172"/>
      <c r="R72" s="172"/>
      <c r="S72" s="172"/>
      <c r="T72" s="172"/>
      <c r="U72" s="172"/>
      <c r="V72" s="172"/>
      <c r="W72" s="172"/>
      <c r="X72" s="172"/>
      <c r="Y72" s="172"/>
      <c r="Z72" s="28"/>
    </row>
    <row r="73" spans="1:26" ht="20.100000000000001" customHeight="1">
      <c r="A73" s="11">
        <f>IF(OR(AND($I63="する",TRIM($I73)=""),AND($I63="しない",NOT(ISBLANK($I73)))), 1001, 0)</f>
        <v>0</v>
      </c>
      <c r="B73" s="11"/>
      <c r="C73" s="25"/>
      <c r="D73" s="26">
        <v>4</v>
      </c>
      <c r="E73" s="9" t="s">
        <v>149</v>
      </c>
      <c r="I73" s="209"/>
      <c r="J73" s="209"/>
      <c r="K73" s="209"/>
      <c r="L73" s="209"/>
      <c r="M73" s="209"/>
      <c r="N73" s="209"/>
      <c r="O73" s="209"/>
      <c r="P73" s="209"/>
      <c r="Q73" s="305"/>
      <c r="R73" s="209"/>
      <c r="S73" s="209"/>
      <c r="T73" s="209"/>
      <c r="U73" s="209"/>
      <c r="V73" s="209"/>
      <c r="W73" s="209"/>
      <c r="X73" s="209"/>
      <c r="Y73" s="209"/>
      <c r="Z73" s="28"/>
    </row>
    <row r="74" spans="1:26" ht="30" customHeight="1">
      <c r="A74" s="11"/>
      <c r="B74" s="11"/>
      <c r="C74" s="29"/>
      <c r="D74" s="171"/>
      <c r="I74" s="27"/>
      <c r="J74" s="306" t="s">
        <v>195</v>
      </c>
      <c r="K74" s="306"/>
      <c r="L74" s="306"/>
      <c r="M74" s="306"/>
      <c r="N74" s="306"/>
      <c r="O74" s="306"/>
      <c r="P74" s="306"/>
      <c r="Q74" s="306"/>
      <c r="R74" s="306"/>
      <c r="S74" s="306"/>
      <c r="T74" s="306"/>
      <c r="U74" s="306"/>
      <c r="V74" s="306"/>
      <c r="W74" s="306"/>
      <c r="X74" s="306"/>
      <c r="Y74" s="306"/>
      <c r="Z74" s="28"/>
    </row>
    <row r="75" spans="1:26" ht="20.100000000000001" customHeight="1">
      <c r="A75" s="11">
        <f>IF(OR(AND($I63="する",TRIM($I75)=""),AND($I63="しない",NOT(ISBLANK($I75)))), 1001, 0)</f>
        <v>0</v>
      </c>
      <c r="B75" s="11"/>
      <c r="C75" s="25"/>
      <c r="D75" s="26">
        <v>5</v>
      </c>
      <c r="E75" s="9" t="s">
        <v>119</v>
      </c>
      <c r="I75" s="209"/>
      <c r="J75" s="209"/>
      <c r="K75" s="209"/>
      <c r="L75" s="209"/>
      <c r="M75" s="209"/>
      <c r="N75" s="209"/>
      <c r="O75" s="209"/>
      <c r="P75" s="209"/>
      <c r="Q75" s="209"/>
      <c r="R75" s="209"/>
      <c r="S75" s="209"/>
      <c r="T75" s="209"/>
      <c r="U75" s="209"/>
      <c r="V75" s="209"/>
      <c r="W75" s="209"/>
      <c r="X75" s="209"/>
      <c r="Y75" s="209"/>
      <c r="Z75" s="28"/>
    </row>
    <row r="76" spans="1:26" ht="30" customHeight="1">
      <c r="A76" s="11"/>
      <c r="B76" s="11"/>
      <c r="C76" s="29"/>
      <c r="D76" s="171"/>
      <c r="E76" s="171"/>
      <c r="F76" s="171"/>
      <c r="G76" s="171"/>
      <c r="H76" s="171"/>
      <c r="I76" s="27"/>
      <c r="J76" s="306" t="s">
        <v>194</v>
      </c>
      <c r="K76" s="306"/>
      <c r="L76" s="306"/>
      <c r="M76" s="306"/>
      <c r="N76" s="306"/>
      <c r="O76" s="306"/>
      <c r="P76" s="306"/>
      <c r="Q76" s="306"/>
      <c r="R76" s="306"/>
      <c r="S76" s="306"/>
      <c r="T76" s="306"/>
      <c r="U76" s="306"/>
      <c r="V76" s="306"/>
      <c r="W76" s="306"/>
      <c r="X76" s="306"/>
      <c r="Y76" s="306"/>
      <c r="Z76" s="28"/>
    </row>
    <row r="77" spans="1:26" ht="20.100000000000001" customHeight="1">
      <c r="A77" s="11">
        <f>IF(OR(AND($I63="する",TRIM($I77)=""),AND($I63="しない",NOT(ISBLANK($I77)))), 1001, 0)</f>
        <v>0</v>
      </c>
      <c r="B77" s="11"/>
      <c r="C77" s="25"/>
      <c r="D77" s="26">
        <v>6</v>
      </c>
      <c r="E77" s="9" t="s">
        <v>135</v>
      </c>
      <c r="I77" s="209"/>
      <c r="J77" s="209"/>
      <c r="K77" s="209"/>
      <c r="L77" s="209"/>
      <c r="M77" s="209"/>
      <c r="N77" s="209"/>
      <c r="O77" s="209"/>
      <c r="P77" s="209"/>
      <c r="Q77" s="209"/>
      <c r="R77" s="209"/>
      <c r="S77" s="209"/>
      <c r="T77" s="209"/>
      <c r="U77" s="209"/>
      <c r="V77" s="209"/>
      <c r="W77" s="209"/>
      <c r="X77" s="209"/>
      <c r="Y77" s="209"/>
      <c r="Z77" s="28"/>
    </row>
    <row r="78" spans="1:26" ht="20.100000000000001" customHeight="1">
      <c r="A78" s="11"/>
      <c r="B78" s="11"/>
      <c r="C78" s="29"/>
      <c r="D78" s="171"/>
      <c r="E78" s="171"/>
      <c r="F78" s="171"/>
      <c r="G78" s="171"/>
      <c r="H78" s="171"/>
      <c r="I78" s="27"/>
      <c r="J78" s="37" t="s">
        <v>157</v>
      </c>
      <c r="K78" s="172"/>
      <c r="L78" s="172"/>
      <c r="M78" s="172"/>
      <c r="N78" s="172"/>
      <c r="O78" s="172"/>
      <c r="P78" s="172"/>
      <c r="Q78" s="172"/>
      <c r="R78" s="172"/>
      <c r="S78" s="172"/>
      <c r="T78" s="172"/>
      <c r="U78" s="172"/>
      <c r="V78" s="172"/>
      <c r="W78" s="172"/>
      <c r="X78" s="172"/>
      <c r="Y78" s="172"/>
      <c r="Z78" s="28"/>
    </row>
    <row r="79" spans="1:26" ht="20.100000000000001" customHeight="1">
      <c r="A79" s="11">
        <f>IF(OR(AND($I63="する",OR(TRIM($I79)="", NOT(OR(IFERROR(SEARCH(" ",$I79),0)&gt;0, IFERROR(SEARCH("　",$I79),0)&gt;0)))),AND($I63="しない",NOT(ISBLANK($I79)))), 1001, 0)</f>
        <v>0</v>
      </c>
      <c r="B79" s="11"/>
      <c r="C79" s="25"/>
      <c r="D79" s="26">
        <v>7</v>
      </c>
      <c r="E79" s="9" t="s">
        <v>136</v>
      </c>
      <c r="I79" s="209"/>
      <c r="J79" s="209"/>
      <c r="K79" s="209"/>
      <c r="L79" s="209"/>
      <c r="M79" s="209"/>
      <c r="N79" s="209"/>
      <c r="O79" s="209"/>
      <c r="P79" s="209"/>
      <c r="Q79" s="209"/>
      <c r="R79" s="209"/>
      <c r="S79" s="209"/>
      <c r="T79" s="209"/>
      <c r="U79" s="209"/>
      <c r="V79" s="209"/>
      <c r="W79" s="209"/>
      <c r="X79" s="209"/>
      <c r="Y79" s="209"/>
      <c r="Z79" s="28"/>
    </row>
    <row r="80" spans="1:26" ht="20.100000000000001" customHeight="1">
      <c r="A80" s="11"/>
      <c r="B80" s="11"/>
      <c r="C80" s="29"/>
      <c r="D80" s="171"/>
      <c r="E80" s="48" t="s">
        <v>151</v>
      </c>
      <c r="F80" s="171"/>
      <c r="G80" s="171"/>
      <c r="H80" s="171"/>
      <c r="I80" s="32"/>
      <c r="J80" s="170" t="s">
        <v>121</v>
      </c>
      <c r="K80" s="170"/>
      <c r="L80" s="170"/>
      <c r="M80" s="170"/>
      <c r="N80" s="170"/>
      <c r="O80" s="170"/>
      <c r="P80" s="170"/>
      <c r="Q80" s="170"/>
      <c r="R80" s="170"/>
      <c r="S80" s="170"/>
      <c r="T80" s="170"/>
      <c r="U80" s="170"/>
      <c r="V80" s="170"/>
      <c r="W80" s="170"/>
      <c r="X80" s="170"/>
      <c r="Y80" s="170"/>
      <c r="Z80" s="28"/>
    </row>
    <row r="81" spans="1:27" ht="20.100000000000001" customHeight="1">
      <c r="A81" s="11">
        <f>IF(OR(AND($I63="する",OR(TRIM($I81)="", NOT(OR(IFERROR(SEARCH(" ",$I81),0)&gt;0, IFERROR(SEARCH("　",$I81),0)&gt;0)))),AND($I63="しない",NOT(ISBLANK($I81)))), 1001, 0)</f>
        <v>0</v>
      </c>
      <c r="B81" s="11"/>
      <c r="C81" s="25"/>
      <c r="D81" s="26">
        <v>8</v>
      </c>
      <c r="E81" s="9" t="s">
        <v>136</v>
      </c>
      <c r="I81" s="209"/>
      <c r="J81" s="209"/>
      <c r="K81" s="209"/>
      <c r="L81" s="209"/>
      <c r="M81" s="209"/>
      <c r="N81" s="209"/>
      <c r="O81" s="209"/>
      <c r="P81" s="209"/>
      <c r="Q81" s="209"/>
      <c r="R81" s="209"/>
      <c r="S81" s="209"/>
      <c r="T81" s="209"/>
      <c r="U81" s="209"/>
      <c r="V81" s="209"/>
      <c r="W81" s="209"/>
      <c r="X81" s="209"/>
      <c r="Y81" s="209"/>
      <c r="Z81" s="28"/>
    </row>
    <row r="82" spans="1:27" ht="20.100000000000001" customHeight="1">
      <c r="A82" s="11"/>
      <c r="B82" s="11"/>
      <c r="C82" s="29"/>
      <c r="D82" s="171"/>
      <c r="E82" s="171"/>
      <c r="F82" s="171"/>
      <c r="G82" s="171"/>
      <c r="H82" s="171"/>
      <c r="I82" s="32"/>
      <c r="J82" s="170" t="s">
        <v>123</v>
      </c>
      <c r="K82" s="170"/>
      <c r="L82" s="170"/>
      <c r="M82" s="170"/>
      <c r="N82" s="170"/>
      <c r="O82" s="170"/>
      <c r="P82" s="170"/>
      <c r="Q82" s="170"/>
      <c r="R82" s="170"/>
      <c r="S82" s="170"/>
      <c r="T82" s="170"/>
      <c r="U82" s="170"/>
      <c r="V82" s="170"/>
      <c r="W82" s="170"/>
      <c r="X82" s="170"/>
      <c r="Y82" s="170"/>
      <c r="Z82" s="28"/>
    </row>
    <row r="83" spans="1:27" ht="20.100000000000001" customHeight="1">
      <c r="A83" s="11">
        <f>IF(OR(AND($I63="する",NOT(AND(TRIM($I83)&lt;&gt;"",ISNUMBER(VALUE(SUBSTITUTE($I83,"-",""))),IFERROR(SEARCH("-",$I83),0)&gt;0))), AND($I63="しない",NOT(ISBLANK($I83)))), 1001, 0)</f>
        <v>0</v>
      </c>
      <c r="B83" s="11"/>
      <c r="C83" s="25"/>
      <c r="D83" s="26">
        <v>9</v>
      </c>
      <c r="E83" s="9" t="s">
        <v>124</v>
      </c>
      <c r="I83" s="209"/>
      <c r="J83" s="209"/>
      <c r="K83" s="209"/>
      <c r="L83" s="209"/>
      <c r="M83" s="209"/>
      <c r="O83" s="33" t="s">
        <v>125</v>
      </c>
      <c r="P83" s="169"/>
      <c r="Q83" s="9" t="s">
        <v>126</v>
      </c>
      <c r="Y83" s="172"/>
      <c r="Z83" s="28"/>
    </row>
    <row r="84" spans="1:27" ht="20.100000000000001" customHeight="1">
      <c r="A84" s="11">
        <f>IF(AND($I63="しない",NOT(ISBLANK($P83))), 1001, 0)</f>
        <v>0</v>
      </c>
      <c r="B84" s="11"/>
      <c r="C84" s="29"/>
      <c r="D84" s="171"/>
      <c r="E84" s="171"/>
      <c r="F84" s="171"/>
      <c r="G84" s="171"/>
      <c r="H84" s="171"/>
      <c r="I84" s="27"/>
      <c r="J84" s="170" t="s">
        <v>127</v>
      </c>
      <c r="K84" s="172"/>
      <c r="L84" s="172"/>
      <c r="M84" s="172"/>
      <c r="N84" s="172"/>
      <c r="O84" s="172"/>
      <c r="P84" s="172"/>
      <c r="Q84" s="172"/>
      <c r="R84" s="172"/>
      <c r="S84" s="172"/>
      <c r="T84" s="172"/>
      <c r="U84" s="172"/>
      <c r="V84" s="172"/>
      <c r="W84" s="172"/>
      <c r="X84" s="172"/>
      <c r="Y84" s="172"/>
      <c r="Z84" s="28"/>
    </row>
    <row r="85" spans="1:27" ht="20.100000000000001" customHeight="1">
      <c r="A85" s="11">
        <f>IF(OR(AND($I63="する",AND(TRIM($I85)&lt;&gt;"",NOT(AND(ISNUMBER(VALUE(SUBSTITUTE($I85,"-",""))),IFERROR(SEARCH("-",$I85),0)&gt;0)))), AND($I63="しない",NOT(ISBLANK($I85)))), 1001, 0)</f>
        <v>0</v>
      </c>
      <c r="B85" s="11"/>
      <c r="C85" s="25"/>
      <c r="D85" s="26">
        <v>10</v>
      </c>
      <c r="E85" s="9" t="s">
        <v>128</v>
      </c>
      <c r="I85" s="209"/>
      <c r="J85" s="209"/>
      <c r="K85" s="209"/>
      <c r="L85" s="209"/>
      <c r="M85" s="209"/>
      <c r="N85" s="172"/>
      <c r="O85" s="172"/>
      <c r="P85" s="172"/>
      <c r="Q85" s="172"/>
      <c r="R85" s="172"/>
      <c r="S85" s="172"/>
      <c r="T85" s="172"/>
      <c r="U85" s="172"/>
      <c r="V85" s="172"/>
      <c r="W85" s="172"/>
      <c r="X85" s="172"/>
      <c r="Y85" s="172"/>
      <c r="Z85" s="28"/>
    </row>
    <row r="86" spans="1:27" ht="20.100000000000001" customHeight="1">
      <c r="A86" s="11"/>
      <c r="B86" s="11"/>
      <c r="C86" s="29"/>
      <c r="D86" s="171"/>
      <c r="E86" s="171"/>
      <c r="F86" s="171"/>
      <c r="G86" s="171"/>
      <c r="H86" s="171"/>
      <c r="I86" s="27"/>
      <c r="J86" s="170" t="s">
        <v>127</v>
      </c>
      <c r="K86" s="172"/>
      <c r="L86" s="172"/>
      <c r="M86" s="172"/>
      <c r="N86" s="172"/>
      <c r="O86" s="172"/>
      <c r="P86" s="172"/>
      <c r="Q86" s="172"/>
      <c r="R86" s="172"/>
      <c r="S86" s="172"/>
      <c r="T86" s="172"/>
      <c r="U86" s="172"/>
      <c r="V86" s="172"/>
      <c r="W86" s="172"/>
      <c r="X86" s="172"/>
      <c r="Y86" s="172"/>
      <c r="Z86" s="28"/>
    </row>
    <row r="87" spans="1:27" ht="20.100000000000001" customHeight="1">
      <c r="A87" s="11">
        <f>IF(OR(AND($I63="する",AND(TRIM($I87)&lt;&gt;"",NOT(IFERROR(SEARCH("@",$I87),0)&gt;0))),AND($I63="しない",NOT(ISBLANK($I87)))), 1001, 0)</f>
        <v>0</v>
      </c>
      <c r="B87" s="11"/>
      <c r="C87" s="29"/>
      <c r="D87" s="26">
        <v>11</v>
      </c>
      <c r="E87" s="9" t="s">
        <v>129</v>
      </c>
      <c r="I87" s="209"/>
      <c r="J87" s="209"/>
      <c r="K87" s="209"/>
      <c r="L87" s="209"/>
      <c r="M87" s="209"/>
      <c r="N87" s="209"/>
      <c r="O87" s="209"/>
      <c r="P87" s="209"/>
      <c r="Q87" s="325"/>
      <c r="R87" s="209"/>
      <c r="S87" s="209"/>
      <c r="T87" s="209"/>
      <c r="U87" s="209"/>
      <c r="V87" s="209"/>
      <c r="W87" s="209"/>
      <c r="X87" s="209"/>
      <c r="Y87" s="209"/>
      <c r="Z87" s="28"/>
    </row>
    <row r="88" spans="1:27" ht="20.100000000000001" customHeight="1">
      <c r="A88" s="11"/>
      <c r="B88" s="11"/>
      <c r="C88" s="29"/>
      <c r="D88" s="26"/>
      <c r="I88" s="27"/>
      <c r="J88" s="159" t="s">
        <v>214</v>
      </c>
      <c r="K88" s="49"/>
      <c r="L88" s="172"/>
      <c r="M88" s="172"/>
      <c r="N88" s="172"/>
      <c r="O88" s="172"/>
      <c r="P88" s="172"/>
      <c r="Q88" s="50"/>
      <c r="R88" s="172"/>
      <c r="S88" s="172"/>
      <c r="T88" s="172"/>
      <c r="U88" s="172"/>
      <c r="V88" s="172"/>
      <c r="W88" s="172"/>
      <c r="X88" s="172"/>
      <c r="Y88" s="172"/>
      <c r="Z88" s="171"/>
      <c r="AA88" s="36"/>
    </row>
    <row r="89" spans="1:27" ht="20.100000000000001" customHeight="1">
      <c r="A89" s="11"/>
      <c r="B89" s="11"/>
      <c r="C89" s="39"/>
      <c r="D89" s="40"/>
      <c r="E89" s="40"/>
      <c r="F89" s="40"/>
      <c r="G89" s="40"/>
      <c r="H89" s="40"/>
      <c r="I89" s="51"/>
      <c r="J89" s="52"/>
      <c r="K89" s="53"/>
      <c r="L89" s="52"/>
      <c r="M89" s="52"/>
      <c r="N89" s="52"/>
      <c r="O89" s="52"/>
      <c r="P89" s="52"/>
      <c r="Q89" s="54"/>
      <c r="R89" s="52"/>
      <c r="S89" s="52"/>
      <c r="T89" s="52"/>
      <c r="U89" s="52"/>
      <c r="V89" s="52"/>
      <c r="W89" s="52"/>
      <c r="X89" s="52"/>
      <c r="Y89" s="52"/>
      <c r="Z89" s="40"/>
      <c r="AA89" s="36"/>
    </row>
    <row r="90" spans="1:27" ht="20.100000000000001" customHeight="1">
      <c r="A90" s="11"/>
      <c r="B90" s="11"/>
      <c r="C90" s="171"/>
      <c r="D90" s="171"/>
      <c r="E90" s="171"/>
      <c r="F90" s="171"/>
      <c r="G90" s="171"/>
      <c r="H90" s="171"/>
      <c r="I90" s="44"/>
      <c r="J90" s="171"/>
      <c r="K90" s="55"/>
      <c r="L90" s="171"/>
      <c r="M90" s="171"/>
      <c r="N90" s="171"/>
      <c r="O90" s="171"/>
      <c r="P90" s="171"/>
      <c r="Q90" s="171"/>
      <c r="R90" s="171"/>
      <c r="S90" s="171"/>
      <c r="T90" s="171"/>
      <c r="U90" s="171"/>
      <c r="V90" s="171"/>
      <c r="W90" s="171"/>
      <c r="X90" s="171"/>
      <c r="Y90" s="171"/>
      <c r="Z90" s="171"/>
    </row>
    <row r="91" spans="1:27" ht="15.75" hidden="1" customHeight="1">
      <c r="A91" s="11"/>
      <c r="B91" s="11"/>
      <c r="C91" s="171"/>
      <c r="D91" s="171"/>
      <c r="E91" s="171"/>
      <c r="F91" s="171"/>
      <c r="G91" s="171"/>
      <c r="H91" s="171"/>
      <c r="I91" s="44"/>
      <c r="J91" s="171"/>
      <c r="K91" s="55"/>
      <c r="L91" s="171"/>
      <c r="M91" s="171"/>
      <c r="N91" s="171"/>
      <c r="O91" s="171"/>
      <c r="P91" s="171"/>
      <c r="Q91" s="171"/>
      <c r="R91" s="171"/>
      <c r="S91" s="171"/>
      <c r="T91" s="171"/>
      <c r="U91" s="171"/>
      <c r="V91" s="171"/>
      <c r="W91" s="171"/>
      <c r="X91" s="171"/>
      <c r="Y91" s="171"/>
      <c r="Z91" s="171"/>
    </row>
    <row r="92" spans="1:27" ht="15.75" hidden="1" customHeight="1">
      <c r="A92" s="11"/>
      <c r="B92" s="11"/>
      <c r="C92" s="171"/>
      <c r="D92" s="171"/>
      <c r="E92" s="171"/>
      <c r="F92" s="171"/>
      <c r="G92" s="171"/>
      <c r="H92" s="171"/>
      <c r="I92" s="44"/>
      <c r="J92" s="171"/>
      <c r="K92" s="55"/>
      <c r="L92" s="171"/>
      <c r="M92" s="171"/>
      <c r="N92" s="171"/>
      <c r="O92" s="171"/>
      <c r="P92" s="171"/>
      <c r="Q92" s="171"/>
      <c r="R92" s="171"/>
      <c r="S92" s="171"/>
      <c r="T92" s="171"/>
      <c r="U92" s="171"/>
      <c r="V92" s="171"/>
      <c r="W92" s="171"/>
      <c r="X92" s="171"/>
      <c r="Y92" s="171"/>
      <c r="Z92" s="171"/>
    </row>
    <row r="93" spans="1:27" ht="15.75" hidden="1" customHeight="1">
      <c r="A93" s="11"/>
      <c r="B93" s="11"/>
      <c r="C93" s="171"/>
      <c r="D93" s="171"/>
      <c r="E93" s="171"/>
      <c r="F93" s="171"/>
      <c r="G93" s="171"/>
      <c r="H93" s="171"/>
      <c r="I93" s="44"/>
      <c r="J93" s="171"/>
      <c r="K93" s="55"/>
      <c r="L93" s="171"/>
      <c r="M93" s="171"/>
      <c r="N93" s="171"/>
      <c r="O93" s="171"/>
      <c r="P93" s="171"/>
      <c r="Q93" s="171"/>
      <c r="R93" s="171"/>
      <c r="S93" s="171"/>
      <c r="T93" s="171"/>
      <c r="U93" s="171"/>
      <c r="V93" s="171"/>
      <c r="W93" s="171"/>
      <c r="X93" s="171"/>
      <c r="Y93" s="171"/>
      <c r="Z93" s="171"/>
    </row>
    <row r="94" spans="1:27" ht="15.75" hidden="1" customHeight="1">
      <c r="A94" s="11"/>
      <c r="B94" s="11"/>
      <c r="C94" s="171"/>
      <c r="D94" s="171"/>
      <c r="E94" s="171"/>
      <c r="F94" s="171"/>
      <c r="G94" s="171"/>
      <c r="H94" s="171"/>
      <c r="I94" s="44"/>
      <c r="J94" s="171"/>
      <c r="K94" s="55"/>
      <c r="L94" s="171"/>
      <c r="M94" s="171"/>
      <c r="N94" s="171"/>
      <c r="O94" s="171"/>
      <c r="P94" s="171"/>
      <c r="Q94" s="171"/>
      <c r="R94" s="171"/>
      <c r="S94" s="171"/>
      <c r="T94" s="171"/>
      <c r="U94" s="171"/>
      <c r="V94" s="171"/>
      <c r="W94" s="171"/>
      <c r="X94" s="171"/>
      <c r="Y94" s="171"/>
      <c r="Z94" s="171"/>
    </row>
    <row r="95" spans="1:27" ht="15.75" hidden="1" customHeight="1">
      <c r="A95" s="11"/>
      <c r="B95" s="11"/>
      <c r="C95" s="171"/>
      <c r="D95" s="171"/>
      <c r="E95" s="171"/>
      <c r="F95" s="171"/>
      <c r="G95" s="171"/>
      <c r="H95" s="171"/>
      <c r="I95" s="44"/>
      <c r="J95" s="171"/>
      <c r="K95" s="55"/>
      <c r="L95" s="171"/>
      <c r="M95" s="171"/>
      <c r="N95" s="171"/>
      <c r="O95" s="171"/>
      <c r="P95" s="171"/>
      <c r="Q95" s="171"/>
      <c r="R95" s="171"/>
      <c r="S95" s="171"/>
      <c r="T95" s="171"/>
      <c r="U95" s="171"/>
      <c r="V95" s="171"/>
      <c r="W95" s="171"/>
      <c r="X95" s="171"/>
      <c r="Y95" s="171"/>
      <c r="Z95" s="171"/>
    </row>
    <row r="96" spans="1:27" ht="15.75" hidden="1" customHeight="1">
      <c r="A96" s="11"/>
      <c r="B96" s="11"/>
      <c r="C96" s="171"/>
      <c r="D96" s="171"/>
      <c r="E96" s="171"/>
      <c r="F96" s="171"/>
      <c r="G96" s="171"/>
      <c r="H96" s="171"/>
      <c r="I96" s="44"/>
      <c r="J96" s="171"/>
      <c r="K96" s="55"/>
      <c r="L96" s="171"/>
      <c r="M96" s="171"/>
      <c r="N96" s="171"/>
      <c r="O96" s="171"/>
      <c r="P96" s="171"/>
      <c r="Q96" s="171"/>
      <c r="R96" s="171"/>
      <c r="S96" s="171"/>
      <c r="T96" s="171"/>
      <c r="U96" s="171"/>
      <c r="V96" s="171"/>
      <c r="W96" s="171"/>
      <c r="X96" s="171"/>
      <c r="Y96" s="171"/>
      <c r="Z96" s="171"/>
    </row>
    <row r="97" spans="1:26" ht="15.75" hidden="1" customHeight="1">
      <c r="A97" s="11"/>
      <c r="B97" s="11"/>
      <c r="C97" s="171"/>
      <c r="D97" s="171"/>
      <c r="E97" s="171"/>
      <c r="F97" s="171"/>
      <c r="G97" s="171"/>
      <c r="H97" s="171"/>
      <c r="I97" s="44"/>
      <c r="J97" s="171"/>
      <c r="K97" s="55"/>
      <c r="L97" s="171"/>
      <c r="M97" s="171"/>
      <c r="N97" s="171"/>
      <c r="O97" s="171"/>
      <c r="P97" s="171"/>
      <c r="Q97" s="171"/>
      <c r="R97" s="171"/>
      <c r="S97" s="171"/>
      <c r="T97" s="171"/>
      <c r="U97" s="171"/>
      <c r="V97" s="171"/>
      <c r="W97" s="171"/>
      <c r="X97" s="171"/>
      <c r="Y97" s="171"/>
      <c r="Z97" s="171"/>
    </row>
    <row r="98" spans="1:26" ht="15.75" hidden="1" customHeight="1">
      <c r="A98" s="11"/>
      <c r="B98" s="11"/>
      <c r="C98" s="171"/>
      <c r="D98" s="171"/>
      <c r="E98" s="171"/>
      <c r="F98" s="171"/>
      <c r="G98" s="171"/>
      <c r="H98" s="171"/>
      <c r="I98" s="44"/>
      <c r="J98" s="171"/>
      <c r="K98" s="55"/>
      <c r="L98" s="171"/>
      <c r="M98" s="171"/>
      <c r="N98" s="171"/>
      <c r="O98" s="171"/>
      <c r="P98" s="171"/>
      <c r="Q98" s="171"/>
      <c r="R98" s="171"/>
      <c r="S98" s="171"/>
      <c r="T98" s="171"/>
      <c r="U98" s="171"/>
      <c r="V98" s="171"/>
      <c r="W98" s="171"/>
      <c r="X98" s="171"/>
      <c r="Y98" s="171"/>
      <c r="Z98" s="171"/>
    </row>
    <row r="99" spans="1:26" ht="15.75" hidden="1" customHeight="1">
      <c r="A99" s="11"/>
      <c r="B99" s="11"/>
      <c r="C99" s="171"/>
      <c r="D99" s="171"/>
      <c r="E99" s="171"/>
      <c r="F99" s="171"/>
      <c r="G99" s="171"/>
      <c r="H99" s="171"/>
      <c r="I99" s="44"/>
      <c r="J99" s="171"/>
      <c r="K99" s="55"/>
      <c r="L99" s="171"/>
      <c r="M99" s="171"/>
      <c r="N99" s="171"/>
      <c r="O99" s="171"/>
      <c r="P99" s="171"/>
      <c r="Q99" s="171"/>
      <c r="R99" s="171"/>
      <c r="S99" s="171"/>
      <c r="T99" s="171"/>
      <c r="U99" s="171"/>
      <c r="V99" s="171"/>
      <c r="W99" s="171"/>
      <c r="X99" s="171"/>
      <c r="Y99" s="171"/>
      <c r="Z99" s="171"/>
    </row>
    <row r="100" spans="1:26" ht="15.75" hidden="1" customHeight="1">
      <c r="A100" s="11"/>
      <c r="B100" s="11"/>
      <c r="C100" s="171"/>
      <c r="D100" s="171"/>
      <c r="E100" s="171"/>
      <c r="F100" s="171"/>
      <c r="G100" s="171"/>
      <c r="H100" s="171"/>
      <c r="I100" s="44"/>
      <c r="J100" s="171"/>
      <c r="K100" s="55"/>
      <c r="L100" s="171"/>
      <c r="M100" s="171"/>
      <c r="N100" s="171"/>
      <c r="O100" s="171"/>
      <c r="P100" s="171"/>
      <c r="Q100" s="171"/>
      <c r="R100" s="171"/>
      <c r="S100" s="171"/>
      <c r="T100" s="171"/>
      <c r="U100" s="171"/>
      <c r="V100" s="171"/>
      <c r="W100" s="171"/>
      <c r="X100" s="171"/>
      <c r="Y100" s="171"/>
      <c r="Z100" s="171"/>
    </row>
    <row r="101" spans="1:26" ht="15.75" hidden="1" customHeight="1">
      <c r="A101" s="11"/>
      <c r="B101" s="11"/>
      <c r="C101" s="171"/>
      <c r="D101" s="171"/>
      <c r="E101" s="171"/>
      <c r="F101" s="171"/>
      <c r="G101" s="171"/>
      <c r="H101" s="171"/>
      <c r="I101" s="44"/>
      <c r="J101" s="171"/>
      <c r="K101" s="55"/>
      <c r="L101" s="171"/>
      <c r="M101" s="171"/>
      <c r="N101" s="171"/>
      <c r="O101" s="171"/>
      <c r="P101" s="171"/>
      <c r="Q101" s="171"/>
      <c r="R101" s="171"/>
      <c r="S101" s="171"/>
      <c r="T101" s="171"/>
      <c r="U101" s="171"/>
      <c r="V101" s="171"/>
      <c r="W101" s="171"/>
      <c r="X101" s="171"/>
      <c r="Y101" s="171"/>
      <c r="Z101" s="171"/>
    </row>
    <row r="102" spans="1:26" ht="15.75" hidden="1" customHeight="1">
      <c r="A102" s="11"/>
      <c r="B102" s="11"/>
      <c r="C102" s="171"/>
      <c r="D102" s="171"/>
      <c r="E102" s="171"/>
      <c r="F102" s="171"/>
      <c r="G102" s="171"/>
      <c r="H102" s="171"/>
      <c r="I102" s="44"/>
      <c r="J102" s="171"/>
      <c r="K102" s="55"/>
      <c r="L102" s="171"/>
      <c r="M102" s="171"/>
      <c r="N102" s="171"/>
      <c r="O102" s="171"/>
      <c r="P102" s="171"/>
      <c r="Q102" s="171"/>
      <c r="R102" s="171"/>
      <c r="S102" s="171"/>
      <c r="T102" s="171"/>
      <c r="U102" s="171"/>
      <c r="V102" s="171"/>
      <c r="W102" s="171"/>
      <c r="X102" s="171"/>
      <c r="Y102" s="171"/>
      <c r="Z102" s="171"/>
    </row>
    <row r="103" spans="1:26" ht="15.75" hidden="1" customHeight="1">
      <c r="A103" s="11"/>
      <c r="B103" s="11"/>
      <c r="C103" s="171"/>
      <c r="D103" s="171"/>
      <c r="E103" s="171"/>
      <c r="F103" s="171"/>
      <c r="G103" s="171"/>
      <c r="H103" s="171"/>
      <c r="I103" s="44"/>
      <c r="J103" s="171"/>
      <c r="K103" s="55"/>
      <c r="L103" s="171"/>
      <c r="M103" s="171"/>
      <c r="N103" s="171"/>
      <c r="O103" s="171"/>
      <c r="P103" s="171"/>
      <c r="Q103" s="171"/>
      <c r="R103" s="171"/>
      <c r="S103" s="171"/>
      <c r="T103" s="171"/>
      <c r="U103" s="171"/>
      <c r="V103" s="171"/>
      <c r="W103" s="171"/>
      <c r="X103" s="171"/>
      <c r="Y103" s="171"/>
      <c r="Z103" s="171"/>
    </row>
    <row r="104" spans="1:26" ht="15.75" hidden="1" customHeight="1">
      <c r="A104" s="11"/>
      <c r="B104" s="11"/>
      <c r="C104" s="171"/>
      <c r="D104" s="171"/>
      <c r="E104" s="171"/>
      <c r="F104" s="171"/>
      <c r="G104" s="171"/>
      <c r="H104" s="171"/>
      <c r="I104" s="44"/>
      <c r="J104" s="171"/>
      <c r="K104" s="55"/>
      <c r="L104" s="171"/>
      <c r="M104" s="171"/>
      <c r="N104" s="171"/>
      <c r="O104" s="171"/>
      <c r="P104" s="171"/>
      <c r="Q104" s="171"/>
      <c r="R104" s="171"/>
      <c r="S104" s="171"/>
      <c r="T104" s="171"/>
      <c r="U104" s="171"/>
      <c r="V104" s="171"/>
      <c r="W104" s="171"/>
      <c r="X104" s="171"/>
      <c r="Y104" s="171"/>
      <c r="Z104" s="171"/>
    </row>
    <row r="105" spans="1:26" ht="15.75" hidden="1" customHeight="1">
      <c r="A105" s="11"/>
      <c r="B105" s="11"/>
      <c r="C105" s="171"/>
      <c r="D105" s="171"/>
      <c r="E105" s="171"/>
      <c r="F105" s="171"/>
      <c r="G105" s="171"/>
      <c r="H105" s="171"/>
      <c r="I105" s="44"/>
      <c r="J105" s="171"/>
      <c r="K105" s="55"/>
      <c r="L105" s="171"/>
      <c r="M105" s="171"/>
      <c r="N105" s="171"/>
      <c r="O105" s="171"/>
      <c r="P105" s="171"/>
      <c r="Q105" s="171"/>
      <c r="R105" s="171"/>
      <c r="S105" s="171"/>
      <c r="T105" s="171"/>
      <c r="U105" s="171"/>
      <c r="V105" s="171"/>
      <c r="W105" s="171"/>
      <c r="X105" s="171"/>
      <c r="Y105" s="171"/>
      <c r="Z105" s="171"/>
    </row>
    <row r="106" spans="1:26" ht="15.75" hidden="1" customHeight="1">
      <c r="A106" s="11"/>
      <c r="B106" s="11"/>
      <c r="C106" s="171"/>
      <c r="D106" s="171"/>
      <c r="E106" s="171"/>
      <c r="F106" s="171"/>
      <c r="G106" s="171"/>
      <c r="H106" s="171"/>
      <c r="I106" s="44"/>
      <c r="J106" s="171"/>
      <c r="K106" s="55"/>
      <c r="L106" s="171"/>
      <c r="M106" s="171"/>
      <c r="N106" s="171"/>
      <c r="O106" s="171"/>
      <c r="P106" s="171"/>
      <c r="Q106" s="171"/>
      <c r="R106" s="171"/>
      <c r="S106" s="171"/>
      <c r="T106" s="171"/>
      <c r="U106" s="171"/>
      <c r="V106" s="171"/>
      <c r="W106" s="171"/>
      <c r="X106" s="171"/>
      <c r="Y106" s="171"/>
      <c r="Z106" s="171"/>
    </row>
    <row r="107" spans="1:26" ht="15.75" hidden="1" customHeight="1">
      <c r="A107" s="11"/>
      <c r="B107" s="11"/>
      <c r="C107" s="171"/>
      <c r="D107" s="171"/>
      <c r="E107" s="171"/>
      <c r="F107" s="171"/>
      <c r="G107" s="171"/>
      <c r="H107" s="171"/>
      <c r="I107" s="44"/>
      <c r="J107" s="171"/>
      <c r="K107" s="55"/>
      <c r="L107" s="171"/>
      <c r="M107" s="171"/>
      <c r="N107" s="171"/>
      <c r="O107" s="171"/>
      <c r="P107" s="171"/>
      <c r="Q107" s="171"/>
      <c r="R107" s="171"/>
      <c r="S107" s="171"/>
      <c r="T107" s="171"/>
      <c r="U107" s="171"/>
      <c r="V107" s="171"/>
      <c r="W107" s="171"/>
      <c r="X107" s="171"/>
      <c r="Y107" s="171"/>
      <c r="Z107" s="171"/>
    </row>
    <row r="108" spans="1:26" ht="20.100000000000001" customHeight="1">
      <c r="A108" s="11"/>
      <c r="B108" s="11"/>
      <c r="C108" s="171"/>
      <c r="D108" s="171"/>
      <c r="E108" s="171"/>
      <c r="F108" s="171"/>
      <c r="G108" s="171"/>
      <c r="H108" s="171"/>
      <c r="I108" s="44"/>
      <c r="J108" s="171"/>
      <c r="K108" s="55"/>
      <c r="L108" s="171"/>
      <c r="M108" s="171"/>
      <c r="N108" s="171"/>
      <c r="O108" s="171"/>
      <c r="P108" s="171"/>
      <c r="Q108" s="171"/>
      <c r="R108" s="171"/>
      <c r="S108" s="171"/>
      <c r="T108" s="171"/>
      <c r="U108" s="171"/>
      <c r="V108" s="171"/>
      <c r="W108" s="171"/>
      <c r="X108" s="171"/>
      <c r="Y108" s="171"/>
      <c r="Z108" s="171"/>
    </row>
    <row r="109" spans="1:26" ht="20.100000000000001" customHeight="1">
      <c r="A109" s="11"/>
      <c r="B109" s="11"/>
      <c r="C109" s="307" t="s">
        <v>137</v>
      </c>
      <c r="D109" s="308"/>
      <c r="E109" s="308"/>
      <c r="F109" s="308"/>
      <c r="G109" s="308"/>
      <c r="H109" s="309"/>
      <c r="Q109" s="56"/>
    </row>
    <row r="110" spans="1:26" ht="15" customHeight="1">
      <c r="A110" s="11"/>
      <c r="B110" s="11"/>
      <c r="C110" s="57"/>
      <c r="D110" s="58"/>
      <c r="E110" s="58"/>
      <c r="F110" s="58"/>
      <c r="G110" s="58"/>
      <c r="H110" s="58"/>
      <c r="I110" s="59"/>
      <c r="J110" s="23"/>
      <c r="K110" s="59"/>
      <c r="L110" s="23"/>
      <c r="M110" s="23"/>
      <c r="N110" s="23"/>
      <c r="O110" s="23"/>
      <c r="P110" s="23"/>
      <c r="Q110" s="60"/>
      <c r="R110" s="23"/>
      <c r="S110" s="23"/>
      <c r="T110" s="23"/>
      <c r="U110" s="23"/>
      <c r="V110" s="23"/>
      <c r="W110" s="23"/>
      <c r="X110" s="23"/>
      <c r="Y110" s="23"/>
      <c r="Z110" s="24"/>
    </row>
    <row r="111" spans="1:26" ht="30" customHeight="1">
      <c r="A111" s="11"/>
      <c r="B111" s="11"/>
      <c r="C111" s="57"/>
      <c r="D111" s="199" t="s">
        <v>174</v>
      </c>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28"/>
    </row>
    <row r="112" spans="1:26" ht="20.100000000000001" customHeight="1">
      <c r="A112" s="11">
        <f>IF(TRIM($I112)="", 1001, 0)</f>
        <v>1001</v>
      </c>
      <c r="B112" s="11"/>
      <c r="C112" s="25"/>
      <c r="D112" s="26">
        <v>1</v>
      </c>
      <c r="E112" s="9" t="s">
        <v>138</v>
      </c>
      <c r="I112" s="209"/>
      <c r="J112" s="209"/>
      <c r="K112" s="209"/>
      <c r="L112" s="209"/>
      <c r="M112" s="209"/>
      <c r="N112" s="209"/>
      <c r="O112" s="209"/>
      <c r="P112" s="209"/>
      <c r="Q112" s="326"/>
      <c r="R112" s="209"/>
      <c r="S112" s="209"/>
      <c r="T112" s="209"/>
      <c r="U112" s="209"/>
      <c r="V112" s="209"/>
      <c r="W112" s="209"/>
      <c r="X112" s="209"/>
      <c r="Y112" s="209"/>
      <c r="Z112" s="28"/>
    </row>
    <row r="113" spans="1:26" ht="20.100000000000001" customHeight="1">
      <c r="A113" s="11"/>
      <c r="B113" s="11"/>
      <c r="C113" s="25"/>
      <c r="D113" s="26"/>
      <c r="E113" s="171"/>
      <c r="F113" s="171"/>
      <c r="G113" s="171"/>
      <c r="H113" s="171"/>
      <c r="I113" s="32"/>
      <c r="J113" s="170" t="s">
        <v>139</v>
      </c>
      <c r="K113" s="49"/>
      <c r="L113" s="172"/>
      <c r="M113" s="172"/>
      <c r="N113" s="172"/>
      <c r="O113" s="172"/>
      <c r="P113" s="172"/>
      <c r="Q113" s="61"/>
      <c r="R113" s="172"/>
      <c r="S113" s="172"/>
      <c r="T113" s="172"/>
      <c r="U113" s="172"/>
      <c r="V113" s="172"/>
      <c r="W113" s="172"/>
      <c r="X113" s="172"/>
      <c r="Y113" s="172"/>
      <c r="Z113" s="28"/>
    </row>
    <row r="114" spans="1:26" ht="20.100000000000001" customHeight="1">
      <c r="A114" s="11">
        <f>IF(OR(TRIM($I114)="", NOT(OR(IFERROR(SEARCH(" ",$I114),0)&gt;0, IFERROR(SEARCH("　",$I114),0)&gt;0))), 1001, 0)</f>
        <v>1001</v>
      </c>
      <c r="B114" s="11"/>
      <c r="C114" s="25"/>
      <c r="D114" s="26">
        <f>D112+1</f>
        <v>2</v>
      </c>
      <c r="E114" s="9" t="s">
        <v>152</v>
      </c>
      <c r="I114" s="209"/>
      <c r="J114" s="209"/>
      <c r="K114" s="209"/>
      <c r="L114" s="209"/>
      <c r="M114" s="209"/>
      <c r="N114" s="209"/>
      <c r="O114" s="209"/>
      <c r="P114" s="209"/>
      <c r="Q114" s="209"/>
      <c r="R114" s="209"/>
      <c r="S114" s="209"/>
      <c r="T114" s="209"/>
      <c r="U114" s="209"/>
      <c r="V114" s="209"/>
      <c r="W114" s="209"/>
      <c r="X114" s="209"/>
      <c r="Y114" s="209"/>
      <c r="Z114" s="28"/>
    </row>
    <row r="115" spans="1:26" ht="20.100000000000001" customHeight="1">
      <c r="A115" s="11"/>
      <c r="B115" s="11"/>
      <c r="C115" s="25"/>
      <c r="D115" s="26"/>
      <c r="E115" s="171"/>
      <c r="F115" s="171"/>
      <c r="G115" s="171"/>
      <c r="H115" s="171"/>
      <c r="I115" s="32"/>
      <c r="J115" s="170" t="s">
        <v>121</v>
      </c>
      <c r="K115" s="170"/>
      <c r="L115" s="170"/>
      <c r="M115" s="170"/>
      <c r="N115" s="170"/>
      <c r="O115" s="170"/>
      <c r="P115" s="170"/>
      <c r="Q115" s="170"/>
      <c r="R115" s="170"/>
      <c r="S115" s="170"/>
      <c r="T115" s="170"/>
      <c r="U115" s="170"/>
      <c r="V115" s="170"/>
      <c r="W115" s="170"/>
      <c r="X115" s="170"/>
      <c r="Y115" s="170"/>
      <c r="Z115" s="28"/>
    </row>
    <row r="116" spans="1:26" ht="20.100000000000001" customHeight="1">
      <c r="A116" s="11">
        <f>IF(OR(TRIM($I116)="", NOT(OR(IFERROR(SEARCH(" ",$I116),0)&gt;0, IFERROR(SEARCH("　",$I116),0)&gt;0))), 1001, 0)</f>
        <v>1001</v>
      </c>
      <c r="B116" s="11"/>
      <c r="C116" s="25"/>
      <c r="D116" s="26">
        <f>D114+1</f>
        <v>3</v>
      </c>
      <c r="E116" s="9" t="s">
        <v>153</v>
      </c>
      <c r="I116" s="209"/>
      <c r="J116" s="209"/>
      <c r="K116" s="209"/>
      <c r="L116" s="209"/>
      <c r="M116" s="209"/>
      <c r="N116" s="209"/>
      <c r="O116" s="209"/>
      <c r="P116" s="209"/>
      <c r="Q116" s="209"/>
      <c r="R116" s="209"/>
      <c r="S116" s="209"/>
      <c r="T116" s="209"/>
      <c r="U116" s="209"/>
      <c r="V116" s="209"/>
      <c r="W116" s="209"/>
      <c r="X116" s="209"/>
      <c r="Y116" s="209"/>
      <c r="Z116" s="28"/>
    </row>
    <row r="117" spans="1:26" ht="20.100000000000001" customHeight="1">
      <c r="A117" s="11"/>
      <c r="B117" s="11"/>
      <c r="C117" s="25"/>
      <c r="D117" s="171"/>
      <c r="E117" s="171"/>
      <c r="F117" s="171"/>
      <c r="G117" s="171"/>
      <c r="H117" s="171"/>
      <c r="I117" s="32"/>
      <c r="J117" s="170" t="s">
        <v>123</v>
      </c>
      <c r="K117" s="170"/>
      <c r="L117" s="170"/>
      <c r="M117" s="170"/>
      <c r="N117" s="170"/>
      <c r="O117" s="170"/>
      <c r="P117" s="170"/>
      <c r="Q117" s="170"/>
      <c r="R117" s="170"/>
      <c r="S117" s="170"/>
      <c r="T117" s="170"/>
      <c r="U117" s="170"/>
      <c r="V117" s="170"/>
      <c r="W117" s="170"/>
      <c r="X117" s="170"/>
      <c r="Y117" s="170"/>
      <c r="Z117" s="28"/>
    </row>
    <row r="118" spans="1:26" ht="20.100000000000001" customHeight="1">
      <c r="A118" s="11"/>
      <c r="B118" s="11"/>
      <c r="C118" s="25"/>
      <c r="D118" s="26">
        <f>D116+1</f>
        <v>4</v>
      </c>
      <c r="E118" s="9" t="s">
        <v>116</v>
      </c>
      <c r="I118" s="301"/>
      <c r="J118" s="302"/>
      <c r="K118" s="302"/>
      <c r="L118" s="302"/>
      <c r="M118" s="302"/>
      <c r="N118" s="171"/>
      <c r="O118" s="171"/>
      <c r="P118" s="171"/>
      <c r="Q118" s="171"/>
      <c r="R118" s="171"/>
      <c r="S118" s="171"/>
      <c r="T118" s="171"/>
      <c r="U118" s="171"/>
      <c r="V118" s="171"/>
      <c r="W118" s="171"/>
      <c r="X118" s="171"/>
      <c r="Y118" s="171"/>
      <c r="Z118" s="28"/>
    </row>
    <row r="119" spans="1:26" ht="20.100000000000001" customHeight="1">
      <c r="A119" s="11"/>
      <c r="B119" s="11"/>
      <c r="C119" s="25"/>
      <c r="D119" s="26"/>
      <c r="E119" s="171"/>
      <c r="F119" s="171"/>
      <c r="G119" s="171"/>
      <c r="H119" s="171"/>
      <c r="I119" s="27"/>
      <c r="J119" s="170" t="s">
        <v>216</v>
      </c>
      <c r="K119" s="172"/>
      <c r="L119" s="172"/>
      <c r="M119" s="172"/>
      <c r="N119" s="172"/>
      <c r="O119" s="172"/>
      <c r="P119" s="172"/>
      <c r="Q119" s="172"/>
      <c r="R119" s="172"/>
      <c r="S119" s="172"/>
      <c r="T119" s="172"/>
      <c r="U119" s="172"/>
      <c r="V119" s="172"/>
      <c r="W119" s="172"/>
      <c r="X119" s="172"/>
      <c r="Y119" s="172"/>
      <c r="Z119" s="28"/>
    </row>
    <row r="120" spans="1:26" ht="20.100000000000001" customHeight="1">
      <c r="A120" s="11">
        <f>IF(AND(TRIM($I120)&lt;&gt;"", AND(OR(ISERROR(FIND("@"&amp;LEFT($I120,3)&amp;"@", 都道府県3))=FALSE, ISERROR(FIND("@"&amp;LEFT($I120,4)&amp;"@",都道府県4))=FALSE))=FALSE), 1001, 0)</f>
        <v>0</v>
      </c>
      <c r="B120" s="11"/>
      <c r="C120" s="25"/>
      <c r="D120" s="26">
        <f>D118+1</f>
        <v>5</v>
      </c>
      <c r="E120" s="9" t="s">
        <v>117</v>
      </c>
      <c r="I120" s="303"/>
      <c r="J120" s="303"/>
      <c r="K120" s="303"/>
      <c r="L120" s="303"/>
      <c r="M120" s="303"/>
      <c r="N120" s="303"/>
      <c r="O120" s="303"/>
      <c r="P120" s="303"/>
      <c r="Q120" s="304"/>
      <c r="R120" s="303"/>
      <c r="S120" s="303"/>
      <c r="T120" s="303"/>
      <c r="U120" s="303"/>
      <c r="V120" s="303"/>
      <c r="W120" s="303"/>
      <c r="X120" s="303"/>
      <c r="Y120" s="303"/>
      <c r="Z120" s="28"/>
    </row>
    <row r="121" spans="1:26" ht="20.100000000000001" customHeight="1">
      <c r="A121" s="11"/>
      <c r="B121" s="11"/>
      <c r="C121" s="25"/>
      <c r="D121" s="26"/>
      <c r="E121" s="171"/>
      <c r="F121" s="171"/>
      <c r="G121" s="171"/>
      <c r="H121" s="171"/>
      <c r="I121" s="27"/>
      <c r="J121" s="170" t="s">
        <v>154</v>
      </c>
      <c r="K121" s="172"/>
      <c r="L121" s="172"/>
      <c r="M121" s="172"/>
      <c r="N121" s="172"/>
      <c r="O121" s="172"/>
      <c r="P121" s="172"/>
      <c r="Q121" s="172"/>
      <c r="R121" s="172"/>
      <c r="S121" s="172"/>
      <c r="T121" s="172"/>
      <c r="U121" s="172"/>
      <c r="V121" s="172"/>
      <c r="W121" s="172"/>
      <c r="X121" s="172"/>
      <c r="Y121" s="172"/>
      <c r="Z121" s="28"/>
    </row>
    <row r="122" spans="1:26" ht="20.100000000000001" customHeight="1">
      <c r="A122" s="11">
        <f>IF(NOT(AND(TRIM($I122)&lt;&gt;"",ISNUMBER(VALUE(SUBSTITUTE($I122,"-",""))), IFERROR(SEARCH("-",$I122),0)&gt;0)), 1001, 0)</f>
        <v>1001</v>
      </c>
      <c r="B122" s="11"/>
      <c r="C122" s="25"/>
      <c r="D122" s="26">
        <f>D120+1</f>
        <v>6</v>
      </c>
      <c r="E122" s="9" t="s">
        <v>124</v>
      </c>
      <c r="I122" s="209"/>
      <c r="J122" s="209"/>
      <c r="K122" s="209"/>
      <c r="L122" s="209"/>
      <c r="M122" s="209"/>
      <c r="O122" s="33" t="s">
        <v>125</v>
      </c>
      <c r="P122" s="169"/>
      <c r="Q122" s="9" t="s">
        <v>126</v>
      </c>
      <c r="Y122" s="172"/>
      <c r="Z122" s="28"/>
    </row>
    <row r="123" spans="1:26" ht="20.100000000000001" customHeight="1">
      <c r="A123" s="11"/>
      <c r="B123" s="11"/>
      <c r="C123" s="29"/>
      <c r="D123" s="171"/>
      <c r="E123" s="171"/>
      <c r="F123" s="171"/>
      <c r="G123" s="171"/>
      <c r="H123" s="171"/>
      <c r="I123" s="27"/>
      <c r="J123" s="170" t="s">
        <v>219</v>
      </c>
      <c r="K123" s="172"/>
      <c r="L123" s="172"/>
      <c r="M123" s="172"/>
      <c r="N123" s="172"/>
      <c r="O123" s="172"/>
      <c r="P123" s="172"/>
      <c r="Q123" s="172"/>
      <c r="R123" s="172"/>
      <c r="S123" s="172"/>
      <c r="T123" s="172"/>
      <c r="U123" s="172"/>
      <c r="V123" s="172"/>
      <c r="W123" s="172"/>
      <c r="X123" s="172"/>
      <c r="Y123" s="172"/>
      <c r="Z123" s="28"/>
    </row>
    <row r="124" spans="1:26" ht="20.100000000000001" customHeight="1">
      <c r="A124" s="11">
        <f>IF(AND(TRIM($I124)&lt;&gt;"", NOT(AND(ISNUMBER(VALUE(SUBSTITUTE($I124,"-",""))), IFERROR(SEARCH("-",$I124),0)&gt;0))), 1001, 0)</f>
        <v>0</v>
      </c>
      <c r="B124" s="11"/>
      <c r="C124" s="25"/>
      <c r="D124" s="26">
        <f>D122+1</f>
        <v>7</v>
      </c>
      <c r="E124" s="9" t="s">
        <v>128</v>
      </c>
      <c r="I124" s="209"/>
      <c r="J124" s="209"/>
      <c r="K124" s="209"/>
      <c r="L124" s="209"/>
      <c r="M124" s="209"/>
      <c r="N124" s="172"/>
      <c r="O124" s="172"/>
      <c r="P124" s="172"/>
      <c r="Q124" s="172"/>
      <c r="R124" s="172"/>
      <c r="S124" s="172"/>
      <c r="T124" s="172"/>
      <c r="U124" s="172"/>
      <c r="V124" s="172"/>
      <c r="W124" s="172"/>
      <c r="X124" s="172"/>
      <c r="Y124" s="172"/>
      <c r="Z124" s="28"/>
    </row>
    <row r="125" spans="1:26" ht="20.100000000000001" customHeight="1">
      <c r="A125" s="11"/>
      <c r="B125" s="11"/>
      <c r="C125" s="29"/>
      <c r="D125" s="171"/>
      <c r="E125" s="171"/>
      <c r="F125" s="171"/>
      <c r="G125" s="171"/>
      <c r="H125" s="171"/>
      <c r="I125" s="27"/>
      <c r="J125" s="170" t="s">
        <v>155</v>
      </c>
      <c r="K125" s="172"/>
      <c r="L125" s="172"/>
      <c r="M125" s="172"/>
      <c r="N125" s="172"/>
      <c r="O125" s="172"/>
      <c r="P125" s="172"/>
      <c r="Q125" s="172"/>
      <c r="R125" s="172"/>
      <c r="S125" s="172"/>
      <c r="T125" s="172"/>
      <c r="U125" s="172"/>
      <c r="V125" s="172"/>
      <c r="W125" s="172"/>
      <c r="X125" s="172"/>
      <c r="Y125" s="172"/>
      <c r="Z125" s="28"/>
    </row>
    <row r="126" spans="1:26" ht="20.100000000000001" customHeight="1">
      <c r="A126" s="11">
        <f>IF(NOT(AND(TRIM($I126)&lt;&gt;"", IFERROR(SEARCH("@",$I126),0)&gt;0)), 1001, 0)</f>
        <v>1001</v>
      </c>
      <c r="B126" s="11"/>
      <c r="C126" s="25"/>
      <c r="D126" s="26">
        <f>D124+1</f>
        <v>8</v>
      </c>
      <c r="E126" s="9" t="s">
        <v>129</v>
      </c>
      <c r="I126" s="209"/>
      <c r="J126" s="209"/>
      <c r="K126" s="209"/>
      <c r="L126" s="209"/>
      <c r="M126" s="209"/>
      <c r="N126" s="209"/>
      <c r="O126" s="209"/>
      <c r="P126" s="209"/>
      <c r="Q126" s="325"/>
      <c r="R126" s="209"/>
      <c r="S126" s="209"/>
      <c r="T126" s="209"/>
      <c r="U126" s="209"/>
      <c r="V126" s="209"/>
      <c r="W126" s="209"/>
      <c r="X126" s="209"/>
      <c r="Y126" s="209"/>
      <c r="Z126" s="28"/>
    </row>
    <row r="127" spans="1:26" ht="20.100000000000001" customHeight="1">
      <c r="A127" s="11"/>
      <c r="B127" s="11"/>
      <c r="C127" s="29"/>
      <c r="D127" s="171"/>
      <c r="E127" s="171"/>
      <c r="F127" s="171"/>
      <c r="G127" s="171"/>
      <c r="H127" s="171"/>
      <c r="I127" s="27"/>
      <c r="J127" s="159" t="s">
        <v>214</v>
      </c>
      <c r="K127" s="49"/>
      <c r="L127" s="172"/>
      <c r="M127" s="172"/>
      <c r="N127" s="172"/>
      <c r="O127" s="172"/>
      <c r="P127" s="172"/>
      <c r="Q127" s="50"/>
      <c r="R127" s="172"/>
      <c r="S127" s="172"/>
      <c r="T127" s="172"/>
      <c r="U127" s="172"/>
      <c r="V127" s="172"/>
      <c r="W127" s="172"/>
      <c r="X127" s="172"/>
      <c r="Y127" s="172"/>
      <c r="Z127" s="28"/>
    </row>
    <row r="128" spans="1:26" ht="20.100000000000001" customHeight="1">
      <c r="A128" s="11"/>
      <c r="B128" s="11"/>
      <c r="C128" s="39"/>
      <c r="D128" s="40"/>
      <c r="E128" s="40"/>
      <c r="F128" s="40"/>
      <c r="G128" s="40"/>
      <c r="H128" s="40"/>
      <c r="I128" s="42"/>
      <c r="J128" s="41"/>
      <c r="K128" s="42"/>
      <c r="L128" s="41"/>
      <c r="M128" s="41"/>
      <c r="N128" s="41"/>
      <c r="O128" s="41"/>
      <c r="P128" s="41"/>
      <c r="Q128" s="62"/>
      <c r="R128" s="41"/>
      <c r="S128" s="41"/>
      <c r="T128" s="41"/>
      <c r="U128" s="41"/>
      <c r="V128" s="41"/>
      <c r="W128" s="41"/>
      <c r="X128" s="41"/>
      <c r="Y128" s="41"/>
      <c r="Z128" s="43"/>
    </row>
    <row r="129" spans="1:26" ht="20.100000000000001" customHeight="1">
      <c r="A129" s="11"/>
      <c r="B129" s="11"/>
      <c r="C129" s="171"/>
      <c r="D129" s="171"/>
      <c r="E129" s="171"/>
      <c r="F129" s="171"/>
      <c r="G129" s="171"/>
      <c r="H129" s="171"/>
      <c r="I129" s="45"/>
      <c r="J129" s="45"/>
      <c r="K129" s="45"/>
      <c r="L129" s="45"/>
      <c r="M129" s="45"/>
      <c r="N129" s="45"/>
      <c r="O129" s="45"/>
      <c r="P129" s="45"/>
      <c r="Q129" s="63"/>
      <c r="R129" s="45"/>
      <c r="S129" s="45"/>
      <c r="T129" s="45"/>
      <c r="U129" s="45"/>
      <c r="V129" s="45"/>
      <c r="W129" s="45"/>
      <c r="X129" s="45"/>
      <c r="Y129" s="45"/>
      <c r="Z129" s="171"/>
    </row>
    <row r="130" spans="1:26" ht="15.75" hidden="1" customHeight="1">
      <c r="A130" s="11"/>
      <c r="B130" s="11"/>
      <c r="C130" s="171"/>
      <c r="D130" s="171"/>
      <c r="E130" s="171"/>
      <c r="F130" s="171"/>
      <c r="G130" s="171"/>
      <c r="H130" s="171"/>
      <c r="I130" s="45"/>
      <c r="J130" s="45"/>
      <c r="K130" s="45"/>
      <c r="L130" s="45"/>
      <c r="M130" s="45"/>
      <c r="N130" s="45"/>
      <c r="O130" s="45"/>
      <c r="P130" s="45"/>
      <c r="Q130" s="63"/>
      <c r="R130" s="45"/>
      <c r="S130" s="45"/>
      <c r="T130" s="45"/>
      <c r="U130" s="45"/>
      <c r="V130" s="45"/>
      <c r="W130" s="45"/>
      <c r="X130" s="45"/>
      <c r="Y130" s="45"/>
      <c r="Z130" s="171"/>
    </row>
    <row r="131" spans="1:26" ht="15.75" hidden="1" customHeight="1">
      <c r="A131" s="11"/>
      <c r="B131" s="11"/>
      <c r="C131" s="171"/>
      <c r="D131" s="171"/>
      <c r="E131" s="171"/>
      <c r="F131" s="171"/>
      <c r="G131" s="171"/>
      <c r="H131" s="171"/>
      <c r="I131" s="45"/>
      <c r="J131" s="45"/>
      <c r="K131" s="45"/>
      <c r="L131" s="45"/>
      <c r="M131" s="45"/>
      <c r="N131" s="45"/>
      <c r="O131" s="45"/>
      <c r="P131" s="45"/>
      <c r="Q131" s="63"/>
      <c r="R131" s="45"/>
      <c r="S131" s="45"/>
      <c r="T131" s="45"/>
      <c r="U131" s="45"/>
      <c r="V131" s="45"/>
      <c r="W131" s="45"/>
      <c r="X131" s="45"/>
      <c r="Y131" s="45"/>
      <c r="Z131" s="171"/>
    </row>
    <row r="132" spans="1:26" ht="15.75" hidden="1" customHeight="1">
      <c r="A132" s="11"/>
      <c r="B132" s="11"/>
      <c r="C132" s="171"/>
      <c r="D132" s="171"/>
      <c r="E132" s="171"/>
      <c r="F132" s="171"/>
      <c r="G132" s="171"/>
      <c r="H132" s="171"/>
      <c r="I132" s="45"/>
      <c r="J132" s="45"/>
      <c r="K132" s="45"/>
      <c r="L132" s="45"/>
      <c r="M132" s="45"/>
      <c r="N132" s="45"/>
      <c r="O132" s="45"/>
      <c r="P132" s="45"/>
      <c r="Q132" s="63"/>
      <c r="R132" s="45"/>
      <c r="S132" s="45"/>
      <c r="T132" s="45"/>
      <c r="U132" s="45"/>
      <c r="V132" s="45"/>
      <c r="W132" s="45"/>
      <c r="X132" s="45"/>
      <c r="Y132" s="45"/>
      <c r="Z132" s="171"/>
    </row>
    <row r="133" spans="1:26" ht="15.75" hidden="1" customHeight="1">
      <c r="A133" s="11"/>
      <c r="B133" s="11"/>
      <c r="C133" s="171"/>
      <c r="D133" s="171"/>
      <c r="E133" s="171"/>
      <c r="F133" s="171"/>
      <c r="G133" s="171"/>
      <c r="H133" s="171"/>
      <c r="I133" s="45"/>
      <c r="J133" s="45"/>
      <c r="K133" s="45"/>
      <c r="L133" s="45"/>
      <c r="M133" s="45"/>
      <c r="N133" s="45"/>
      <c r="O133" s="45"/>
      <c r="P133" s="45"/>
      <c r="Q133" s="63"/>
      <c r="R133" s="45"/>
      <c r="S133" s="45"/>
      <c r="T133" s="45"/>
      <c r="U133" s="45"/>
      <c r="V133" s="45"/>
      <c r="W133" s="45"/>
      <c r="X133" s="45"/>
      <c r="Y133" s="45"/>
      <c r="Z133" s="171"/>
    </row>
    <row r="134" spans="1:26" ht="15.75" hidden="1" customHeight="1">
      <c r="A134" s="11"/>
      <c r="B134" s="11"/>
      <c r="C134" s="171"/>
      <c r="D134" s="171"/>
      <c r="E134" s="171"/>
      <c r="F134" s="171"/>
      <c r="G134" s="171"/>
      <c r="H134" s="171"/>
      <c r="I134" s="45"/>
      <c r="J134" s="45"/>
      <c r="K134" s="45"/>
      <c r="L134" s="45"/>
      <c r="M134" s="45"/>
      <c r="N134" s="45"/>
      <c r="O134" s="45"/>
      <c r="P134" s="45"/>
      <c r="Q134" s="63"/>
      <c r="R134" s="45"/>
      <c r="S134" s="45"/>
      <c r="T134" s="45"/>
      <c r="U134" s="45"/>
      <c r="V134" s="45"/>
      <c r="W134" s="45"/>
      <c r="X134" s="45"/>
      <c r="Y134" s="45"/>
      <c r="Z134" s="171"/>
    </row>
    <row r="135" spans="1:26" ht="15.75" hidden="1" customHeight="1">
      <c r="A135" s="11"/>
      <c r="B135" s="11"/>
      <c r="C135" s="171"/>
      <c r="D135" s="171"/>
      <c r="E135" s="171"/>
      <c r="F135" s="171"/>
      <c r="G135" s="171"/>
      <c r="H135" s="171"/>
      <c r="I135" s="45"/>
      <c r="J135" s="45"/>
      <c r="K135" s="45"/>
      <c r="L135" s="45"/>
      <c r="M135" s="45"/>
      <c r="N135" s="45"/>
      <c r="O135" s="45"/>
      <c r="P135" s="45"/>
      <c r="Q135" s="63"/>
      <c r="R135" s="45"/>
      <c r="S135" s="45"/>
      <c r="T135" s="45"/>
      <c r="U135" s="45"/>
      <c r="V135" s="45"/>
      <c r="W135" s="45"/>
      <c r="X135" s="45"/>
      <c r="Y135" s="45"/>
      <c r="Z135" s="171"/>
    </row>
    <row r="136" spans="1:26" ht="15.75" hidden="1" customHeight="1">
      <c r="A136" s="11"/>
      <c r="B136" s="11"/>
      <c r="C136" s="171"/>
      <c r="D136" s="171"/>
      <c r="E136" s="171"/>
      <c r="F136" s="171"/>
      <c r="G136" s="171"/>
      <c r="H136" s="171"/>
      <c r="I136" s="45"/>
      <c r="J136" s="45"/>
      <c r="K136" s="45"/>
      <c r="L136" s="45"/>
      <c r="M136" s="45"/>
      <c r="N136" s="45"/>
      <c r="O136" s="45"/>
      <c r="P136" s="45"/>
      <c r="Q136" s="63"/>
      <c r="R136" s="45"/>
      <c r="S136" s="45"/>
      <c r="T136" s="45"/>
      <c r="U136" s="45"/>
      <c r="V136" s="45"/>
      <c r="W136" s="45"/>
      <c r="X136" s="45"/>
      <c r="Y136" s="45"/>
      <c r="Z136" s="171"/>
    </row>
    <row r="137" spans="1:26" ht="15.75" hidden="1" customHeight="1">
      <c r="A137" s="11"/>
      <c r="B137" s="11"/>
      <c r="C137" s="171"/>
      <c r="D137" s="171"/>
      <c r="E137" s="171"/>
      <c r="F137" s="171"/>
      <c r="G137" s="171"/>
      <c r="H137" s="171"/>
      <c r="I137" s="45"/>
      <c r="J137" s="45"/>
      <c r="K137" s="45"/>
      <c r="L137" s="45"/>
      <c r="M137" s="45"/>
      <c r="N137" s="45"/>
      <c r="O137" s="45"/>
      <c r="P137" s="45"/>
      <c r="Q137" s="63"/>
      <c r="R137" s="45"/>
      <c r="S137" s="45"/>
      <c r="T137" s="45"/>
      <c r="U137" s="45"/>
      <c r="V137" s="45"/>
      <c r="W137" s="45"/>
      <c r="X137" s="45"/>
      <c r="Y137" s="45"/>
      <c r="Z137" s="171"/>
    </row>
    <row r="138" spans="1:26" ht="15.75" hidden="1" customHeight="1">
      <c r="A138" s="11"/>
      <c r="B138" s="11"/>
      <c r="C138" s="171"/>
      <c r="D138" s="171"/>
      <c r="E138" s="171"/>
      <c r="F138" s="171"/>
      <c r="G138" s="171"/>
      <c r="H138" s="171"/>
      <c r="I138" s="45"/>
      <c r="J138" s="45"/>
      <c r="K138" s="45"/>
      <c r="L138" s="45"/>
      <c r="M138" s="45"/>
      <c r="N138" s="45"/>
      <c r="O138" s="45"/>
      <c r="P138" s="45"/>
      <c r="Q138" s="63"/>
      <c r="R138" s="45"/>
      <c r="S138" s="45"/>
      <c r="T138" s="45"/>
      <c r="U138" s="45"/>
      <c r="V138" s="45"/>
      <c r="W138" s="45"/>
      <c r="X138" s="45"/>
      <c r="Y138" s="45"/>
      <c r="Z138" s="171"/>
    </row>
    <row r="139" spans="1:26" ht="15.75" hidden="1" customHeight="1">
      <c r="A139" s="11"/>
      <c r="B139" s="11"/>
      <c r="C139" s="171"/>
      <c r="D139" s="171"/>
      <c r="E139" s="171"/>
      <c r="F139" s="171"/>
      <c r="G139" s="171"/>
      <c r="H139" s="171"/>
      <c r="I139" s="45"/>
      <c r="J139" s="45"/>
      <c r="K139" s="45"/>
      <c r="L139" s="45"/>
      <c r="M139" s="45"/>
      <c r="N139" s="45"/>
      <c r="O139" s="45"/>
      <c r="P139" s="45"/>
      <c r="Q139" s="63"/>
      <c r="R139" s="45"/>
      <c r="S139" s="45"/>
      <c r="T139" s="45"/>
      <c r="U139" s="45"/>
      <c r="V139" s="45"/>
      <c r="W139" s="45"/>
      <c r="X139" s="45"/>
      <c r="Y139" s="45"/>
      <c r="Z139" s="171"/>
    </row>
    <row r="140" spans="1:26" ht="15.75" hidden="1" customHeight="1">
      <c r="A140" s="11"/>
      <c r="B140" s="11"/>
      <c r="C140" s="171"/>
      <c r="D140" s="171"/>
      <c r="E140" s="171"/>
      <c r="F140" s="171"/>
      <c r="G140" s="171"/>
      <c r="H140" s="171"/>
      <c r="I140" s="45"/>
      <c r="J140" s="45"/>
      <c r="K140" s="45"/>
      <c r="L140" s="45"/>
      <c r="M140" s="45"/>
      <c r="N140" s="45"/>
      <c r="O140" s="45"/>
      <c r="P140" s="45"/>
      <c r="Q140" s="63"/>
      <c r="R140" s="45"/>
      <c r="S140" s="45"/>
      <c r="T140" s="45"/>
      <c r="U140" s="45"/>
      <c r="V140" s="45"/>
      <c r="W140" s="45"/>
      <c r="X140" s="45"/>
      <c r="Y140" s="45"/>
      <c r="Z140" s="171"/>
    </row>
    <row r="141" spans="1:26" ht="15.75" hidden="1" customHeight="1">
      <c r="A141" s="11"/>
      <c r="B141" s="11"/>
      <c r="C141" s="171"/>
      <c r="D141" s="171"/>
      <c r="E141" s="171"/>
      <c r="F141" s="171"/>
      <c r="G141" s="171"/>
      <c r="H141" s="171"/>
      <c r="I141" s="45"/>
      <c r="J141" s="45"/>
      <c r="K141" s="45"/>
      <c r="L141" s="45"/>
      <c r="M141" s="45"/>
      <c r="N141" s="45"/>
      <c r="O141" s="45"/>
      <c r="P141" s="45"/>
      <c r="Q141" s="63"/>
      <c r="R141" s="45"/>
      <c r="S141" s="45"/>
      <c r="T141" s="45"/>
      <c r="U141" s="45"/>
      <c r="V141" s="45"/>
      <c r="W141" s="45"/>
      <c r="X141" s="45"/>
      <c r="Y141" s="45"/>
      <c r="Z141" s="171"/>
    </row>
    <row r="142" spans="1:26" ht="15.75" hidden="1" customHeight="1">
      <c r="A142" s="11"/>
      <c r="B142" s="11"/>
      <c r="C142" s="171"/>
      <c r="D142" s="171"/>
      <c r="E142" s="171"/>
      <c r="F142" s="171"/>
      <c r="G142" s="171"/>
      <c r="H142" s="171"/>
      <c r="I142" s="45"/>
      <c r="J142" s="45"/>
      <c r="K142" s="45"/>
      <c r="L142" s="45"/>
      <c r="M142" s="45"/>
      <c r="N142" s="45"/>
      <c r="O142" s="45"/>
      <c r="P142" s="45"/>
      <c r="Q142" s="63"/>
      <c r="R142" s="45"/>
      <c r="S142" s="45"/>
      <c r="T142" s="45"/>
      <c r="U142" s="45"/>
      <c r="V142" s="45"/>
      <c r="W142" s="45"/>
      <c r="X142" s="45"/>
      <c r="Y142" s="45"/>
      <c r="Z142" s="171"/>
    </row>
    <row r="143" spans="1:26" ht="15.75" hidden="1" customHeight="1">
      <c r="A143" s="11"/>
      <c r="B143" s="11"/>
      <c r="C143" s="171"/>
      <c r="D143" s="171"/>
      <c r="E143" s="171"/>
      <c r="F143" s="171"/>
      <c r="G143" s="171"/>
      <c r="H143" s="171"/>
      <c r="I143" s="45"/>
      <c r="J143" s="45"/>
      <c r="K143" s="45"/>
      <c r="L143" s="45"/>
      <c r="M143" s="45"/>
      <c r="N143" s="45"/>
      <c r="O143" s="45"/>
      <c r="P143" s="45"/>
      <c r="Q143" s="63"/>
      <c r="R143" s="45"/>
      <c r="S143" s="45"/>
      <c r="T143" s="45"/>
      <c r="U143" s="45"/>
      <c r="V143" s="45"/>
      <c r="W143" s="45"/>
      <c r="X143" s="45"/>
      <c r="Y143" s="45"/>
      <c r="Z143" s="171"/>
    </row>
    <row r="144" spans="1:26" ht="15.75" hidden="1" customHeight="1">
      <c r="A144" s="11"/>
      <c r="B144" s="11"/>
      <c r="C144" s="171"/>
      <c r="D144" s="171"/>
      <c r="E144" s="171"/>
      <c r="F144" s="171"/>
      <c r="G144" s="171"/>
      <c r="H144" s="171"/>
      <c r="I144" s="45"/>
      <c r="J144" s="45"/>
      <c r="K144" s="45"/>
      <c r="L144" s="45"/>
      <c r="M144" s="45"/>
      <c r="N144" s="45"/>
      <c r="O144" s="45"/>
      <c r="P144" s="45"/>
      <c r="Q144" s="63"/>
      <c r="R144" s="45"/>
      <c r="S144" s="45"/>
      <c r="T144" s="45"/>
      <c r="U144" s="45"/>
      <c r="V144" s="45"/>
      <c r="W144" s="45"/>
      <c r="X144" s="45"/>
      <c r="Y144" s="45"/>
      <c r="Z144" s="171"/>
    </row>
    <row r="145" spans="1:26" ht="15.75" hidden="1" customHeight="1">
      <c r="A145" s="11"/>
      <c r="B145" s="11"/>
      <c r="C145" s="171"/>
      <c r="D145" s="171"/>
      <c r="E145" s="171"/>
      <c r="F145" s="171"/>
      <c r="G145" s="171"/>
      <c r="H145" s="171"/>
      <c r="I145" s="45"/>
      <c r="J145" s="45"/>
      <c r="K145" s="45"/>
      <c r="L145" s="45"/>
      <c r="M145" s="45"/>
      <c r="N145" s="45"/>
      <c r="O145" s="45"/>
      <c r="P145" s="45"/>
      <c r="Q145" s="63"/>
      <c r="R145" s="45"/>
      <c r="S145" s="45"/>
      <c r="T145" s="45"/>
      <c r="U145" s="45"/>
      <c r="V145" s="45"/>
      <c r="W145" s="45"/>
      <c r="X145" s="45"/>
      <c r="Y145" s="45"/>
      <c r="Z145" s="171"/>
    </row>
    <row r="146" spans="1:26" ht="15.75" hidden="1" customHeight="1">
      <c r="A146" s="11"/>
      <c r="B146" s="11"/>
      <c r="C146" s="171"/>
      <c r="D146" s="171"/>
      <c r="E146" s="171"/>
      <c r="F146" s="171"/>
      <c r="G146" s="171"/>
      <c r="H146" s="171"/>
      <c r="I146" s="45"/>
      <c r="J146" s="45"/>
      <c r="K146" s="45"/>
      <c r="L146" s="45"/>
      <c r="M146" s="45"/>
      <c r="N146" s="45"/>
      <c r="O146" s="45"/>
      <c r="P146" s="45"/>
      <c r="Q146" s="63"/>
      <c r="R146" s="45"/>
      <c r="S146" s="45"/>
      <c r="T146" s="45"/>
      <c r="U146" s="45"/>
      <c r="V146" s="45"/>
      <c r="W146" s="45"/>
      <c r="X146" s="45"/>
      <c r="Y146" s="45"/>
      <c r="Z146" s="171"/>
    </row>
    <row r="147" spans="1:26" ht="15.75" hidden="1" customHeight="1">
      <c r="A147" s="11"/>
      <c r="B147" s="11"/>
      <c r="C147" s="171"/>
      <c r="D147" s="171"/>
      <c r="E147" s="171"/>
      <c r="F147" s="171"/>
      <c r="G147" s="171"/>
      <c r="H147" s="171"/>
      <c r="I147" s="45"/>
      <c r="J147" s="45"/>
      <c r="K147" s="45"/>
      <c r="L147" s="45"/>
      <c r="M147" s="45"/>
      <c r="N147" s="45"/>
      <c r="O147" s="45"/>
      <c r="P147" s="45"/>
      <c r="Q147" s="63"/>
      <c r="R147" s="45"/>
      <c r="S147" s="45"/>
      <c r="T147" s="45"/>
      <c r="U147" s="45"/>
      <c r="V147" s="45"/>
      <c r="W147" s="45"/>
      <c r="X147" s="45"/>
      <c r="Y147" s="45"/>
      <c r="Z147" s="171"/>
    </row>
    <row r="148" spans="1:26" ht="15.75" hidden="1" customHeight="1">
      <c r="A148" s="11"/>
      <c r="B148" s="11"/>
      <c r="C148" s="171"/>
      <c r="D148" s="171"/>
      <c r="E148" s="171"/>
      <c r="F148" s="171"/>
      <c r="G148" s="171"/>
      <c r="H148" s="171"/>
      <c r="I148" s="45"/>
      <c r="J148" s="45"/>
      <c r="K148" s="45"/>
      <c r="L148" s="45"/>
      <c r="M148" s="45"/>
      <c r="N148" s="45"/>
      <c r="O148" s="45"/>
      <c r="P148" s="45"/>
      <c r="Q148" s="63"/>
      <c r="R148" s="45"/>
      <c r="S148" s="45"/>
      <c r="T148" s="45"/>
      <c r="U148" s="45"/>
      <c r="V148" s="45"/>
      <c r="W148" s="45"/>
      <c r="X148" s="45"/>
      <c r="Y148" s="45"/>
      <c r="Z148" s="171"/>
    </row>
    <row r="149" spans="1:26" ht="20.100000000000001" customHeight="1">
      <c r="A149" s="11"/>
      <c r="B149" s="11"/>
      <c r="C149" s="171"/>
      <c r="D149" s="171"/>
      <c r="E149" s="171"/>
      <c r="F149" s="171"/>
      <c r="G149" s="171"/>
      <c r="H149" s="171"/>
      <c r="I149" s="45"/>
      <c r="J149" s="171"/>
      <c r="K149" s="171"/>
      <c r="L149" s="171"/>
      <c r="M149" s="171"/>
      <c r="N149" s="171"/>
      <c r="O149" s="171"/>
      <c r="P149" s="171"/>
      <c r="Q149" s="64"/>
      <c r="R149" s="171"/>
      <c r="S149" s="171"/>
      <c r="T149" s="171"/>
      <c r="U149" s="171"/>
      <c r="V149" s="171"/>
      <c r="W149" s="171"/>
      <c r="X149" s="171"/>
      <c r="Y149" s="171"/>
      <c r="Z149" s="171"/>
    </row>
    <row r="150" spans="1:26" ht="20.100000000000001" customHeight="1">
      <c r="A150" s="11"/>
      <c r="B150" s="11"/>
      <c r="C150" s="307" t="s">
        <v>140</v>
      </c>
      <c r="D150" s="308"/>
      <c r="E150" s="308"/>
      <c r="F150" s="308"/>
      <c r="G150" s="308"/>
      <c r="H150" s="309"/>
      <c r="I150" s="46"/>
      <c r="K150" s="46"/>
    </row>
    <row r="151" spans="1:26" ht="20.100000000000001" customHeight="1">
      <c r="A151" s="11"/>
      <c r="B151" s="11"/>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c r="A152" s="11"/>
      <c r="B152" s="11"/>
      <c r="C152" s="21"/>
      <c r="D152" s="65" t="s">
        <v>141</v>
      </c>
      <c r="E152" s="47"/>
      <c r="F152" s="47"/>
      <c r="G152" s="47"/>
      <c r="H152" s="47"/>
      <c r="I152" s="47"/>
      <c r="J152" s="47"/>
      <c r="K152" s="47"/>
      <c r="L152" s="47"/>
      <c r="M152" s="47"/>
      <c r="N152" s="47"/>
      <c r="O152" s="47"/>
      <c r="P152" s="47"/>
      <c r="Q152" s="47"/>
      <c r="R152" s="47"/>
      <c r="S152" s="47"/>
      <c r="T152" s="47"/>
      <c r="U152" s="47"/>
      <c r="V152" s="47"/>
      <c r="W152" s="47"/>
      <c r="X152" s="172"/>
      <c r="Y152" s="171"/>
      <c r="Z152" s="28"/>
    </row>
    <row r="153" spans="1:26" ht="20.100000000000001" customHeight="1">
      <c r="A153" s="11">
        <f>IF(AND($I153&lt;&gt;"しない", $I153&lt;&gt;"する"), 1001, 0)</f>
        <v>0</v>
      </c>
      <c r="B153" s="11"/>
      <c r="C153" s="25"/>
      <c r="D153" s="26">
        <v>1</v>
      </c>
      <c r="E153" s="171" t="s">
        <v>142</v>
      </c>
      <c r="F153" s="171"/>
      <c r="G153" s="171"/>
      <c r="H153" s="171"/>
      <c r="I153" s="209" t="s">
        <v>143</v>
      </c>
      <c r="J153" s="305"/>
      <c r="K153" s="305"/>
      <c r="L153" s="305"/>
      <c r="M153" s="305"/>
      <c r="N153" s="171"/>
      <c r="O153" s="171"/>
      <c r="P153" s="171"/>
      <c r="Q153" s="171"/>
      <c r="R153" s="171"/>
      <c r="S153" s="171"/>
      <c r="T153" s="171"/>
      <c r="U153" s="171"/>
      <c r="Z153" s="66"/>
    </row>
    <row r="154" spans="1:26" ht="20.100000000000001" customHeight="1">
      <c r="A154" s="11"/>
      <c r="B154" s="11"/>
      <c r="C154" s="29"/>
      <c r="D154" s="171"/>
      <c r="E154" s="171"/>
      <c r="F154" s="171"/>
      <c r="G154" s="171"/>
      <c r="H154" s="171"/>
      <c r="I154" s="67"/>
      <c r="J154" s="170" t="s">
        <v>48</v>
      </c>
      <c r="K154" s="170"/>
      <c r="L154" s="170"/>
      <c r="M154" s="170"/>
      <c r="N154" s="170"/>
      <c r="O154" s="170"/>
      <c r="P154" s="170"/>
      <c r="Q154" s="170"/>
      <c r="R154" s="170"/>
      <c r="S154" s="170"/>
      <c r="T154" s="170"/>
      <c r="U154" s="171"/>
      <c r="Z154" s="66"/>
    </row>
    <row r="155" spans="1:26" ht="20.100000000000001" customHeight="1">
      <c r="A155" s="11">
        <f>IF(AND($I153="する",OR(TRIM($I155)="", NOT(OR(IFERROR(SEARCH(" ",$I155),0)&gt;0, IFERROR(SEARCH("　",$I155),0)&gt;0)))), 1001, 0)</f>
        <v>0</v>
      </c>
      <c r="B155" s="11"/>
      <c r="C155" s="25"/>
      <c r="D155" s="26">
        <v>2</v>
      </c>
      <c r="E155" s="9" t="s">
        <v>152</v>
      </c>
      <c r="I155" s="209"/>
      <c r="J155" s="209"/>
      <c r="K155" s="209"/>
      <c r="L155" s="209"/>
      <c r="M155" s="209"/>
      <c r="N155" s="209"/>
      <c r="O155" s="209"/>
      <c r="P155" s="209"/>
      <c r="Q155" s="209"/>
      <c r="R155" s="209"/>
      <c r="S155" s="209"/>
      <c r="T155" s="209"/>
      <c r="U155" s="209"/>
      <c r="V155" s="209"/>
      <c r="W155" s="209"/>
      <c r="X155" s="209"/>
      <c r="Y155" s="209"/>
      <c r="Z155" s="28"/>
    </row>
    <row r="156" spans="1:26" ht="20.100000000000001" customHeight="1">
      <c r="A156" s="11"/>
      <c r="B156" s="11"/>
      <c r="C156" s="25"/>
      <c r="D156" s="26"/>
      <c r="E156" s="171"/>
      <c r="F156" s="171"/>
      <c r="G156" s="171"/>
      <c r="H156" s="171"/>
      <c r="I156" s="32"/>
      <c r="J156" s="170" t="s">
        <v>121</v>
      </c>
      <c r="K156" s="170"/>
      <c r="L156" s="170"/>
      <c r="M156" s="170"/>
      <c r="N156" s="170"/>
      <c r="O156" s="170"/>
      <c r="P156" s="170"/>
      <c r="Q156" s="170"/>
      <c r="R156" s="170"/>
      <c r="S156" s="170"/>
      <c r="T156" s="170"/>
      <c r="U156" s="170"/>
      <c r="V156" s="170"/>
      <c r="W156" s="170"/>
      <c r="X156" s="170"/>
      <c r="Y156" s="170"/>
      <c r="Z156" s="28"/>
    </row>
    <row r="157" spans="1:26" ht="20.100000000000001" customHeight="1">
      <c r="A157" s="11">
        <f>IF(AND($I153="する",OR(TRIM($I157)="", NOT(OR(IFERROR(SEARCH(" ",$I157),0)&gt;0, IFERROR(SEARCH("　",$I157),0)&gt;0)))), 1001, 0)</f>
        <v>0</v>
      </c>
      <c r="B157" s="11"/>
      <c r="C157" s="25"/>
      <c r="D157" s="26">
        <v>3</v>
      </c>
      <c r="E157" s="9" t="s">
        <v>153</v>
      </c>
      <c r="I157" s="209"/>
      <c r="J157" s="209"/>
      <c r="K157" s="209"/>
      <c r="L157" s="209"/>
      <c r="M157" s="209"/>
      <c r="N157" s="209"/>
      <c r="O157" s="209"/>
      <c r="P157" s="209"/>
      <c r="Q157" s="209"/>
      <c r="R157" s="209"/>
      <c r="S157" s="209"/>
      <c r="T157" s="209"/>
      <c r="U157" s="209"/>
      <c r="V157" s="209"/>
      <c r="W157" s="209"/>
      <c r="X157" s="209"/>
      <c r="Y157" s="209"/>
      <c r="Z157" s="28"/>
    </row>
    <row r="158" spans="1:26" ht="20.100000000000001" customHeight="1">
      <c r="A158" s="11"/>
      <c r="B158" s="11"/>
      <c r="C158" s="29"/>
      <c r="D158" s="171"/>
      <c r="E158" s="171"/>
      <c r="F158" s="171"/>
      <c r="G158" s="171"/>
      <c r="H158" s="171"/>
      <c r="I158" s="32"/>
      <c r="J158" s="170" t="s">
        <v>123</v>
      </c>
      <c r="K158" s="170"/>
      <c r="L158" s="170"/>
      <c r="M158" s="170"/>
      <c r="N158" s="170"/>
      <c r="O158" s="170"/>
      <c r="P158" s="170"/>
      <c r="Q158" s="170"/>
      <c r="R158" s="170"/>
      <c r="S158" s="170"/>
      <c r="T158" s="170"/>
      <c r="U158" s="170"/>
      <c r="V158" s="170"/>
      <c r="W158" s="170"/>
      <c r="X158" s="170"/>
      <c r="Y158" s="170"/>
      <c r="Z158" s="28"/>
    </row>
    <row r="159" spans="1:26" ht="20.100000000000001" customHeight="1">
      <c r="A159" s="11">
        <f>IF(AND($I153="する",OR(TRIM($I159)="", LEN($I159)&lt;&gt;8, NOT(ISNUMBER(VALUE(I159))), IFERROR(SEARCH("-", $I159),0)&gt;0)), 1001, 0)</f>
        <v>0</v>
      </c>
      <c r="B159" s="11"/>
      <c r="C159" s="25"/>
      <c r="D159" s="26">
        <v>4</v>
      </c>
      <c r="E159" s="9" t="s">
        <v>144</v>
      </c>
      <c r="I159" s="209"/>
      <c r="J159" s="209"/>
      <c r="K159" s="209"/>
      <c r="L159" s="209"/>
      <c r="M159" s="209"/>
      <c r="N159" s="171"/>
      <c r="O159" s="171"/>
      <c r="P159" s="171"/>
      <c r="Q159" s="171"/>
      <c r="R159" s="171"/>
      <c r="S159" s="171"/>
      <c r="T159" s="171"/>
      <c r="U159" s="171"/>
      <c r="V159" s="171"/>
      <c r="W159" s="171"/>
      <c r="X159" s="171"/>
      <c r="Y159" s="171"/>
      <c r="Z159" s="28"/>
    </row>
    <row r="160" spans="1:26" ht="20.100000000000001" customHeight="1">
      <c r="A160" s="11"/>
      <c r="B160" s="11"/>
      <c r="C160" s="29"/>
      <c r="D160" s="171"/>
      <c r="E160" s="171"/>
      <c r="F160" s="171"/>
      <c r="G160" s="171"/>
      <c r="H160" s="171"/>
      <c r="I160" s="27"/>
      <c r="J160" s="170" t="s">
        <v>173</v>
      </c>
      <c r="K160" s="172"/>
      <c r="L160" s="172"/>
      <c r="M160" s="172"/>
      <c r="N160" s="172"/>
      <c r="O160" s="172"/>
      <c r="P160" s="172"/>
      <c r="Q160" s="172"/>
      <c r="R160" s="172"/>
      <c r="S160" s="172"/>
      <c r="T160" s="172"/>
      <c r="U160" s="172"/>
      <c r="V160" s="172"/>
      <c r="W160" s="172"/>
      <c r="X160" s="172"/>
      <c r="Y160" s="172"/>
      <c r="Z160" s="28"/>
    </row>
    <row r="161" spans="1:27" ht="20.100000000000001" customHeight="1">
      <c r="A161" s="11">
        <f>IF(AND($I153="する",TRIM($I161)=""), 1001, 0)</f>
        <v>0</v>
      </c>
      <c r="B161" s="11"/>
      <c r="C161" s="25"/>
      <c r="D161" s="26">
        <v>5</v>
      </c>
      <c r="E161" s="9" t="s">
        <v>116</v>
      </c>
      <c r="I161" s="301"/>
      <c r="J161" s="302"/>
      <c r="K161" s="302"/>
      <c r="L161" s="302"/>
      <c r="M161" s="302"/>
      <c r="N161" s="171"/>
      <c r="O161" s="171"/>
      <c r="P161" s="171"/>
      <c r="Q161" s="171"/>
      <c r="R161" s="171"/>
      <c r="S161" s="171"/>
      <c r="T161" s="171"/>
      <c r="U161" s="171"/>
      <c r="V161" s="171"/>
      <c r="W161" s="171"/>
      <c r="X161" s="171"/>
      <c r="Y161" s="171"/>
      <c r="Z161" s="28"/>
    </row>
    <row r="162" spans="1:27" ht="20.100000000000001" customHeight="1">
      <c r="A162" s="11"/>
      <c r="B162" s="11"/>
      <c r="C162" s="25"/>
      <c r="D162" s="26"/>
      <c r="E162" s="171"/>
      <c r="F162" s="171"/>
      <c r="G162" s="171"/>
      <c r="H162" s="171"/>
      <c r="I162" s="27"/>
      <c r="J162" s="170" t="s">
        <v>215</v>
      </c>
      <c r="K162" s="172"/>
      <c r="L162" s="172"/>
      <c r="M162" s="172"/>
      <c r="N162" s="172"/>
      <c r="O162" s="172"/>
      <c r="P162" s="172"/>
      <c r="Q162" s="172"/>
      <c r="R162" s="172"/>
      <c r="S162" s="172"/>
      <c r="T162" s="172"/>
      <c r="U162" s="172"/>
      <c r="V162" s="172"/>
      <c r="W162" s="172"/>
      <c r="X162" s="172"/>
      <c r="Y162" s="172"/>
      <c r="Z162" s="28"/>
    </row>
    <row r="163" spans="1:27" ht="20.100000000000001" customHeight="1">
      <c r="A163" s="11">
        <f>IF(AND($I153="する",AND($I163&lt;&gt;"", OR(ISERROR(FIND("@"&amp;LEFT($I163,3)&amp;"@", 都道府県3))=FALSE, ISERROR(FIND("@"&amp;LEFT($I163,4)&amp;"@",都道府県4))=FALSE))=FALSE), 1001, 0)</f>
        <v>0</v>
      </c>
      <c r="B163" s="11"/>
      <c r="C163" s="25"/>
      <c r="D163" s="26">
        <v>6</v>
      </c>
      <c r="E163" s="9" t="s">
        <v>117</v>
      </c>
      <c r="I163" s="303"/>
      <c r="J163" s="303"/>
      <c r="K163" s="303"/>
      <c r="L163" s="303"/>
      <c r="M163" s="303"/>
      <c r="N163" s="303"/>
      <c r="O163" s="303"/>
      <c r="P163" s="303"/>
      <c r="Q163" s="304"/>
      <c r="R163" s="303"/>
      <c r="S163" s="303"/>
      <c r="T163" s="303"/>
      <c r="U163" s="303"/>
      <c r="V163" s="303"/>
      <c r="W163" s="303"/>
      <c r="X163" s="303"/>
      <c r="Y163" s="303"/>
      <c r="Z163" s="28"/>
    </row>
    <row r="164" spans="1:27" ht="20.100000000000001" customHeight="1">
      <c r="A164" s="11"/>
      <c r="B164" s="11"/>
      <c r="C164" s="25"/>
      <c r="D164" s="26"/>
      <c r="E164" s="171"/>
      <c r="F164" s="171"/>
      <c r="G164" s="171"/>
      <c r="H164" s="171"/>
      <c r="I164" s="27"/>
      <c r="J164" s="170" t="s">
        <v>118</v>
      </c>
      <c r="K164" s="172"/>
      <c r="L164" s="172"/>
      <c r="M164" s="172"/>
      <c r="N164" s="172"/>
      <c r="O164" s="172"/>
      <c r="P164" s="172"/>
      <c r="Q164" s="172"/>
      <c r="R164" s="172"/>
      <c r="S164" s="172"/>
      <c r="T164" s="172"/>
      <c r="U164" s="172"/>
      <c r="V164" s="172"/>
      <c r="W164" s="172"/>
      <c r="X164" s="172"/>
      <c r="Y164" s="172"/>
      <c r="Z164" s="28"/>
    </row>
    <row r="165" spans="1:27" ht="20.100000000000001" customHeight="1">
      <c r="A165" s="11">
        <f>IF(AND($I153="する",NOT(AND(TRIM($I165)&lt;&gt;"",ISNUMBER(VALUE(SUBSTITUTE($I165,"-",""))),IFERROR(SEARCH("-",$I165),0)&gt;0))), 1001, 0)</f>
        <v>0</v>
      </c>
      <c r="B165" s="11"/>
      <c r="C165" s="25"/>
      <c r="D165" s="26">
        <v>7</v>
      </c>
      <c r="E165" s="9" t="s">
        <v>124</v>
      </c>
      <c r="I165" s="209"/>
      <c r="J165" s="209"/>
      <c r="K165" s="209"/>
      <c r="L165" s="209"/>
      <c r="M165" s="209"/>
      <c r="Y165" s="172"/>
      <c r="Z165" s="28"/>
    </row>
    <row r="166" spans="1:27" ht="20.100000000000001" customHeight="1">
      <c r="A166" s="11"/>
      <c r="B166" s="11"/>
      <c r="C166" s="29"/>
      <c r="D166" s="171"/>
      <c r="E166" s="171"/>
      <c r="F166" s="171"/>
      <c r="G166" s="171"/>
      <c r="H166" s="171"/>
      <c r="I166" s="27"/>
      <c r="J166" s="170" t="s">
        <v>127</v>
      </c>
      <c r="K166" s="172"/>
      <c r="L166" s="172"/>
      <c r="M166" s="172"/>
      <c r="N166" s="172"/>
      <c r="O166" s="172"/>
      <c r="P166" s="172"/>
      <c r="Q166" s="172"/>
      <c r="R166" s="172"/>
      <c r="S166" s="172"/>
      <c r="T166" s="172"/>
      <c r="U166" s="172"/>
      <c r="V166" s="172"/>
      <c r="W166" s="172"/>
      <c r="X166" s="172"/>
      <c r="Y166" s="172"/>
      <c r="Z166" s="28"/>
    </row>
    <row r="167" spans="1:27" ht="20.100000000000001" customHeight="1">
      <c r="A167" s="11">
        <f>IF(AND($I153="する",AND(TRIM($I167)&lt;&gt;"",NOT(AND(ISNUMBER(VALUE(SUBSTITUTE($I167,"-",""))),IFERROR(SEARCH("-",$I167),0)&gt;0)))), 1001, 0)</f>
        <v>0</v>
      </c>
      <c r="B167" s="11"/>
      <c r="C167" s="25"/>
      <c r="D167" s="26">
        <v>8</v>
      </c>
      <c r="E167" s="9" t="s">
        <v>128</v>
      </c>
      <c r="I167" s="209"/>
      <c r="J167" s="209"/>
      <c r="K167" s="209"/>
      <c r="L167" s="209"/>
      <c r="M167" s="209"/>
      <c r="N167" s="172"/>
      <c r="O167" s="172"/>
      <c r="P167" s="172"/>
      <c r="Q167" s="172"/>
      <c r="R167" s="172"/>
      <c r="S167" s="172"/>
      <c r="T167" s="172"/>
      <c r="U167" s="172"/>
      <c r="V167" s="172"/>
      <c r="W167" s="172"/>
      <c r="X167" s="172"/>
      <c r="Y167" s="172"/>
      <c r="Z167" s="28"/>
    </row>
    <row r="168" spans="1:27" ht="20.100000000000001" customHeight="1">
      <c r="A168" s="11"/>
      <c r="B168" s="11"/>
      <c r="C168" s="29"/>
      <c r="D168" s="171"/>
      <c r="E168" s="171"/>
      <c r="F168" s="171"/>
      <c r="G168" s="171"/>
      <c r="H168" s="171"/>
      <c r="I168" s="27"/>
      <c r="J168" s="170" t="s">
        <v>127</v>
      </c>
      <c r="K168" s="172"/>
      <c r="L168" s="172"/>
      <c r="M168" s="172"/>
      <c r="N168" s="172"/>
      <c r="O168" s="172"/>
      <c r="P168" s="172"/>
      <c r="Q168" s="172"/>
      <c r="R168" s="172"/>
      <c r="S168" s="172"/>
      <c r="T168" s="172"/>
      <c r="U168" s="172"/>
      <c r="V168" s="172"/>
      <c r="W168" s="172"/>
      <c r="X168" s="172"/>
      <c r="Y168" s="172"/>
      <c r="Z168" s="28"/>
    </row>
    <row r="169" spans="1:27" ht="20.100000000000001" customHeight="1">
      <c r="A169" s="11">
        <f>IF(AND($I153="する",AND(TRIM($I169)&lt;&gt;"", NOT(IFERROR(SEARCH("@",$I169),0)&gt;0))), 1001, 0)</f>
        <v>0</v>
      </c>
      <c r="B169" s="11"/>
      <c r="C169" s="25"/>
      <c r="D169" s="26">
        <v>9</v>
      </c>
      <c r="E169" s="9" t="s">
        <v>129</v>
      </c>
      <c r="I169" s="209"/>
      <c r="J169" s="209"/>
      <c r="K169" s="209"/>
      <c r="L169" s="209"/>
      <c r="M169" s="209"/>
      <c r="N169" s="209"/>
      <c r="O169" s="209"/>
      <c r="P169" s="209"/>
      <c r="Q169" s="325"/>
      <c r="R169" s="209"/>
      <c r="S169" s="209"/>
      <c r="T169" s="209"/>
      <c r="U169" s="209"/>
      <c r="V169" s="209"/>
      <c r="W169" s="209"/>
      <c r="X169" s="209"/>
      <c r="Y169" s="209"/>
      <c r="Z169" s="28"/>
    </row>
    <row r="170" spans="1:27" ht="20.100000000000001" customHeight="1">
      <c r="A170" s="11"/>
      <c r="B170" s="11"/>
      <c r="C170" s="29"/>
      <c r="D170" s="171"/>
      <c r="E170" s="171"/>
      <c r="F170" s="171"/>
      <c r="G170" s="171"/>
      <c r="H170" s="171"/>
      <c r="I170" s="27"/>
      <c r="J170" s="159" t="s">
        <v>214</v>
      </c>
      <c r="K170" s="49"/>
      <c r="L170" s="172"/>
      <c r="M170" s="172"/>
      <c r="N170" s="172"/>
      <c r="O170" s="172"/>
      <c r="P170" s="172"/>
      <c r="Q170" s="50"/>
      <c r="R170" s="172"/>
      <c r="S170" s="172"/>
      <c r="T170" s="172"/>
      <c r="U170" s="172"/>
      <c r="V170" s="172"/>
      <c r="W170" s="172"/>
      <c r="X170" s="172"/>
      <c r="Y170" s="172"/>
      <c r="Z170" s="28"/>
    </row>
    <row r="171" spans="1:27" ht="20.100000000000001" customHeight="1">
      <c r="A171" s="11"/>
      <c r="B171" s="11"/>
      <c r="C171" s="39"/>
      <c r="D171" s="40"/>
      <c r="E171" s="40"/>
      <c r="F171" s="40"/>
      <c r="G171" s="40"/>
      <c r="H171" s="40"/>
      <c r="I171" s="41"/>
      <c r="J171" s="41"/>
      <c r="K171" s="42"/>
      <c r="L171" s="41"/>
      <c r="M171" s="41"/>
      <c r="N171" s="41"/>
      <c r="O171" s="41"/>
      <c r="P171" s="41"/>
      <c r="Q171" s="41"/>
      <c r="R171" s="41"/>
      <c r="S171" s="41"/>
      <c r="T171" s="41"/>
      <c r="U171" s="41"/>
      <c r="V171" s="41"/>
      <c r="W171" s="41"/>
      <c r="X171" s="41"/>
      <c r="Y171" s="68"/>
      <c r="Z171" s="43"/>
      <c r="AA171" s="56"/>
    </row>
    <row r="172" spans="1:27" ht="20.100000000000001" customHeight="1">
      <c r="A172" s="11"/>
      <c r="B172" s="11"/>
      <c r="C172" s="171"/>
      <c r="D172" s="171"/>
      <c r="E172" s="171"/>
      <c r="F172" s="171"/>
      <c r="G172" s="171"/>
      <c r="H172" s="171"/>
      <c r="I172" s="45"/>
      <c r="J172" s="45"/>
      <c r="K172" s="45"/>
      <c r="L172" s="45"/>
      <c r="M172" s="45"/>
      <c r="N172" s="45"/>
      <c r="O172" s="45"/>
      <c r="P172" s="45"/>
      <c r="Q172" s="45"/>
      <c r="R172" s="45"/>
      <c r="S172" s="45"/>
      <c r="T172" s="45"/>
      <c r="U172" s="45"/>
      <c r="V172" s="45"/>
      <c r="W172" s="45"/>
      <c r="X172" s="45"/>
      <c r="Y172" s="69"/>
      <c r="Z172" s="171"/>
      <c r="AA172" s="56"/>
    </row>
    <row r="173" spans="1:27" ht="20.100000000000001" customHeight="1">
      <c r="A173" s="11"/>
      <c r="B173" s="11"/>
      <c r="C173" s="171"/>
      <c r="D173" s="171"/>
      <c r="E173" s="171"/>
      <c r="F173" s="171"/>
      <c r="G173" s="171"/>
      <c r="H173" s="171"/>
      <c r="I173" s="70"/>
      <c r="J173" s="45"/>
      <c r="K173" s="45"/>
      <c r="L173" s="45"/>
      <c r="M173" s="45"/>
      <c r="N173" s="69"/>
      <c r="O173" s="45"/>
      <c r="P173" s="45"/>
      <c r="Q173" s="45"/>
      <c r="R173" s="69"/>
      <c r="S173" s="45"/>
      <c r="T173" s="45"/>
      <c r="U173" s="45"/>
      <c r="V173" s="45"/>
      <c r="W173" s="45"/>
      <c r="X173" s="45"/>
      <c r="Y173" s="45"/>
      <c r="Z173" s="45"/>
      <c r="AA173" s="45"/>
    </row>
    <row r="174" spans="1:27" ht="20.100000000000001" customHeight="1">
      <c r="A174" s="11"/>
      <c r="B174" s="11"/>
      <c r="C174" s="307" t="s">
        <v>50</v>
      </c>
      <c r="D174" s="308"/>
      <c r="E174" s="308"/>
      <c r="F174" s="308"/>
      <c r="G174" s="308"/>
      <c r="H174" s="309"/>
      <c r="I174" s="71"/>
      <c r="J174" s="72"/>
      <c r="K174" s="72"/>
      <c r="L174" s="72"/>
      <c r="M174" s="72"/>
      <c r="N174" s="72"/>
      <c r="O174" s="72"/>
      <c r="P174" s="72"/>
      <c r="Q174" s="72"/>
      <c r="R174" s="72"/>
      <c r="S174" s="72"/>
      <c r="T174" s="72"/>
      <c r="U174" s="72"/>
      <c r="V174" s="72"/>
      <c r="W174" s="72"/>
      <c r="X174" s="72"/>
      <c r="Y174" s="72"/>
      <c r="Z174" s="72"/>
    </row>
    <row r="175" spans="1:27" ht="20.100000000000001" customHeight="1">
      <c r="A175" s="11"/>
      <c r="B175" s="11"/>
      <c r="C175" s="73"/>
      <c r="D175" s="74"/>
      <c r="E175" s="74"/>
      <c r="F175" s="74"/>
      <c r="G175" s="74"/>
      <c r="H175" s="74"/>
      <c r="Z175" s="66"/>
      <c r="AA175" s="36"/>
    </row>
    <row r="176" spans="1:27" ht="20.100000000000001" customHeight="1">
      <c r="A176" s="75"/>
      <c r="B176" s="11"/>
      <c r="C176" s="21"/>
      <c r="D176" s="26">
        <v>1</v>
      </c>
      <c r="E176" s="9" t="s">
        <v>184</v>
      </c>
      <c r="I176" s="287"/>
      <c r="J176" s="300"/>
      <c r="K176" s="300"/>
      <c r="L176" s="300"/>
      <c r="M176" s="300"/>
      <c r="N176" s="76"/>
      <c r="O176" s="76"/>
      <c r="P176" s="76"/>
      <c r="Q176" s="76"/>
      <c r="R176" s="76"/>
      <c r="S176" s="76"/>
      <c r="T176" s="76"/>
      <c r="U176" s="76"/>
      <c r="V176" s="171"/>
      <c r="W176" s="171"/>
      <c r="Z176" s="66"/>
    </row>
    <row r="177" spans="1:26" ht="20.100000000000001" customHeight="1">
      <c r="A177" s="75"/>
      <c r="B177" s="11"/>
      <c r="C177" s="21"/>
      <c r="D177" s="77"/>
      <c r="E177" s="78" t="s">
        <v>185</v>
      </c>
      <c r="F177" s="78"/>
      <c r="G177" s="78"/>
      <c r="H177" s="76"/>
      <c r="I177" s="79"/>
      <c r="J177" s="170" t="str">
        <f>日付例&amp;"　年月日を入力してください。"</f>
        <v>例)2022/4/1、R4/4/1　年月日を入力してください。</v>
      </c>
      <c r="K177" s="170"/>
      <c r="L177" s="170"/>
      <c r="M177" s="170"/>
      <c r="N177" s="170"/>
      <c r="O177" s="170"/>
      <c r="P177" s="170"/>
      <c r="Q177" s="170"/>
      <c r="R177" s="170"/>
      <c r="S177" s="170"/>
      <c r="T177" s="170"/>
      <c r="U177" s="170"/>
      <c r="V177" s="171"/>
      <c r="W177" s="171"/>
      <c r="Z177" s="66"/>
    </row>
    <row r="178" spans="1:26" ht="20.100000000000001" customHeight="1">
      <c r="A178" s="75"/>
      <c r="B178" s="11"/>
      <c r="C178" s="21"/>
      <c r="D178" s="26">
        <v>2</v>
      </c>
      <c r="E178" s="9" t="s">
        <v>54</v>
      </c>
      <c r="I178" s="209"/>
      <c r="J178" s="300"/>
      <c r="K178" s="300"/>
      <c r="L178" s="300"/>
      <c r="M178" s="300"/>
      <c r="N178" s="76"/>
      <c r="O178" s="76"/>
      <c r="P178" s="55"/>
      <c r="Q178" s="76"/>
      <c r="R178" s="76"/>
      <c r="S178" s="76"/>
      <c r="T178" s="76"/>
      <c r="U178" s="76"/>
      <c r="V178" s="171"/>
      <c r="W178" s="171"/>
      <c r="Z178" s="66"/>
    </row>
    <row r="179" spans="1:26" ht="20.100000000000001" customHeight="1">
      <c r="A179" s="75"/>
      <c r="B179" s="11"/>
      <c r="C179" s="21"/>
      <c r="D179" s="77"/>
      <c r="E179" s="78"/>
      <c r="F179" s="78"/>
      <c r="G179" s="78"/>
      <c r="H179" s="76"/>
      <c r="I179" s="79"/>
      <c r="J179" s="170"/>
      <c r="K179" s="170"/>
      <c r="L179" s="170"/>
      <c r="M179" s="170"/>
      <c r="N179" s="170"/>
      <c r="O179" s="170"/>
      <c r="P179" s="170"/>
      <c r="Q179" s="170"/>
      <c r="R179" s="170"/>
      <c r="S179" s="170"/>
      <c r="T179" s="170"/>
      <c r="U179" s="170"/>
      <c r="V179" s="172"/>
      <c r="W179" s="172"/>
      <c r="Z179" s="66"/>
    </row>
    <row r="180" spans="1:26" ht="20.100000000000001" customHeight="1">
      <c r="A180" s="11"/>
      <c r="B180" s="11"/>
      <c r="C180" s="25"/>
      <c r="D180" s="26">
        <v>3</v>
      </c>
      <c r="E180" s="171" t="s">
        <v>23</v>
      </c>
      <c r="F180" s="171"/>
      <c r="P180" s="80"/>
      <c r="Q180" s="81"/>
      <c r="R180" s="81"/>
      <c r="S180" s="81"/>
      <c r="T180" s="81"/>
      <c r="U180" s="81"/>
      <c r="V180" s="81"/>
      <c r="W180" s="81"/>
      <c r="X180" s="81"/>
      <c r="Y180" s="81"/>
      <c r="Z180" s="28"/>
    </row>
    <row r="181" spans="1:26" ht="45" customHeight="1">
      <c r="A181" s="11"/>
      <c r="B181" s="11"/>
      <c r="C181" s="25"/>
      <c r="D181" s="26"/>
      <c r="E181" s="338" t="s">
        <v>104</v>
      </c>
      <c r="F181" s="338"/>
      <c r="G181" s="338"/>
      <c r="H181" s="338"/>
      <c r="I181" s="338"/>
      <c r="J181" s="338"/>
      <c r="K181" s="338"/>
      <c r="L181" s="338"/>
      <c r="M181" s="338"/>
      <c r="N181" s="338"/>
      <c r="O181" s="338"/>
      <c r="P181" s="338"/>
      <c r="Q181" s="338"/>
      <c r="R181" s="338"/>
      <c r="S181" s="338"/>
      <c r="T181" s="338"/>
      <c r="U181" s="338"/>
      <c r="V181" s="338"/>
      <c r="W181" s="338"/>
      <c r="X181" s="338"/>
      <c r="Y181" s="338"/>
      <c r="Z181" s="28"/>
    </row>
    <row r="182" spans="1:26" ht="20.100000000000001" customHeight="1">
      <c r="A182" s="11">
        <f>IF(COUNTIF($K183:$K186,"○")&gt;1, 1001, 0)</f>
        <v>0</v>
      </c>
      <c r="B182" s="143"/>
      <c r="C182" s="25"/>
      <c r="D182" s="26"/>
      <c r="E182" s="216" t="s">
        <v>24</v>
      </c>
      <c r="F182" s="217"/>
      <c r="G182" s="217"/>
      <c r="H182" s="217"/>
      <c r="I182" s="217"/>
      <c r="J182" s="218"/>
      <c r="K182" s="339" t="s">
        <v>43</v>
      </c>
      <c r="L182" s="340"/>
      <c r="M182" s="341"/>
      <c r="N182" s="222" t="s">
        <v>25</v>
      </c>
      <c r="O182" s="223"/>
      <c r="P182" s="223"/>
      <c r="Q182" s="223"/>
      <c r="R182" s="223"/>
      <c r="S182" s="223"/>
      <c r="T182" s="223"/>
      <c r="U182" s="223"/>
      <c r="V182" s="224"/>
      <c r="W182" s="362" t="s">
        <v>26</v>
      </c>
      <c r="X182" s="363"/>
      <c r="Y182" s="364"/>
      <c r="Z182" s="28"/>
    </row>
    <row r="183" spans="1:26" ht="20.100000000000001" customHeight="1">
      <c r="A183" s="11"/>
      <c r="B183" s="11"/>
      <c r="C183" s="25"/>
      <c r="D183" s="83"/>
      <c r="E183" s="316" t="s">
        <v>44</v>
      </c>
      <c r="F183" s="317"/>
      <c r="G183" s="317"/>
      <c r="H183" s="317"/>
      <c r="I183" s="317"/>
      <c r="J183" s="365"/>
      <c r="K183" s="366"/>
      <c r="L183" s="367"/>
      <c r="M183" s="368"/>
      <c r="N183" s="225"/>
      <c r="O183" s="226"/>
      <c r="P183" s="226"/>
      <c r="Q183" s="226"/>
      <c r="R183" s="226"/>
      <c r="S183" s="226"/>
      <c r="T183" s="226"/>
      <c r="U183" s="226"/>
      <c r="V183" s="227"/>
      <c r="W183" s="369"/>
      <c r="X183" s="370"/>
      <c r="Y183" s="371"/>
      <c r="Z183" s="28"/>
    </row>
    <row r="184" spans="1:26" ht="20.100000000000001" customHeight="1">
      <c r="A184" s="11">
        <f>IF(AND($K184="○",ISBLANK($N184)), 1001, 0)</f>
        <v>0</v>
      </c>
      <c r="B184" s="11"/>
      <c r="C184" s="25"/>
      <c r="D184" s="83"/>
      <c r="E184" s="257" t="s">
        <v>45</v>
      </c>
      <c r="F184" s="258"/>
      <c r="G184" s="258"/>
      <c r="H184" s="258"/>
      <c r="I184" s="258"/>
      <c r="J184" s="372"/>
      <c r="K184" s="373"/>
      <c r="L184" s="374"/>
      <c r="M184" s="375"/>
      <c r="N184" s="219"/>
      <c r="O184" s="220"/>
      <c r="P184" s="220"/>
      <c r="Q184" s="220"/>
      <c r="R184" s="220"/>
      <c r="S184" s="220"/>
      <c r="T184" s="220"/>
      <c r="U184" s="220"/>
      <c r="V184" s="221"/>
      <c r="W184" s="376"/>
      <c r="X184" s="377"/>
      <c r="Y184" s="378"/>
      <c r="Z184" s="28"/>
    </row>
    <row r="185" spans="1:26" ht="20.100000000000001" customHeight="1">
      <c r="A185" s="11">
        <f>IF(AND($K185="○",ISBLANK($N185)), 1001, 0)</f>
        <v>0</v>
      </c>
      <c r="B185" s="11"/>
      <c r="C185" s="25"/>
      <c r="D185" s="83"/>
      <c r="E185" s="257" t="s">
        <v>46</v>
      </c>
      <c r="F185" s="258"/>
      <c r="G185" s="258"/>
      <c r="H185" s="258"/>
      <c r="I185" s="258"/>
      <c r="J185" s="372"/>
      <c r="K185" s="373"/>
      <c r="L185" s="374"/>
      <c r="M185" s="375"/>
      <c r="N185" s="219"/>
      <c r="O185" s="220"/>
      <c r="P185" s="220"/>
      <c r="Q185" s="220"/>
      <c r="R185" s="220"/>
      <c r="S185" s="220"/>
      <c r="T185" s="220"/>
      <c r="U185" s="220"/>
      <c r="V185" s="221"/>
      <c r="W185" s="379">
        <v>100</v>
      </c>
      <c r="X185" s="380"/>
      <c r="Y185" s="84" t="s">
        <v>59</v>
      </c>
      <c r="Z185" s="28"/>
    </row>
    <row r="186" spans="1:26" ht="20.100000000000001" customHeight="1">
      <c r="A186" s="11">
        <f>IF(OR(AND($K186="○",ISBLANK($N186)),AND($K186="○",ISBLANK($W186))),1001, 0)</f>
        <v>0</v>
      </c>
      <c r="B186" s="11"/>
      <c r="C186" s="25"/>
      <c r="D186" s="83"/>
      <c r="E186" s="284" t="s">
        <v>47</v>
      </c>
      <c r="F186" s="285"/>
      <c r="G186" s="285"/>
      <c r="H186" s="285"/>
      <c r="I186" s="285"/>
      <c r="J186" s="286"/>
      <c r="K186" s="278"/>
      <c r="L186" s="279"/>
      <c r="M186" s="280"/>
      <c r="N186" s="219"/>
      <c r="O186" s="220"/>
      <c r="P186" s="220"/>
      <c r="Q186" s="220"/>
      <c r="R186" s="220"/>
      <c r="S186" s="220"/>
      <c r="T186" s="220"/>
      <c r="U186" s="220"/>
      <c r="V186" s="221"/>
      <c r="W186" s="440"/>
      <c r="X186" s="441"/>
      <c r="Y186" s="85" t="s">
        <v>59</v>
      </c>
      <c r="Z186" s="28"/>
    </row>
    <row r="187" spans="1:26" ht="20.100000000000001" customHeight="1">
      <c r="A187" s="11"/>
      <c r="B187" s="11"/>
      <c r="C187" s="25"/>
      <c r="D187" s="83"/>
      <c r="E187" s="387"/>
      <c r="F187" s="388"/>
      <c r="G187" s="388"/>
      <c r="H187" s="388"/>
      <c r="I187" s="388"/>
      <c r="J187" s="389"/>
      <c r="K187" s="281"/>
      <c r="L187" s="282"/>
      <c r="M187" s="283"/>
      <c r="N187" s="243"/>
      <c r="O187" s="244"/>
      <c r="P187" s="244"/>
      <c r="Q187" s="244"/>
      <c r="R187" s="244"/>
      <c r="S187" s="244"/>
      <c r="T187" s="244"/>
      <c r="U187" s="244"/>
      <c r="V187" s="245"/>
      <c r="W187" s="329"/>
      <c r="X187" s="330"/>
      <c r="Y187" s="86" t="s">
        <v>59</v>
      </c>
      <c r="Z187" s="28"/>
    </row>
    <row r="188" spans="1:26" ht="20.100000000000001" customHeight="1">
      <c r="A188" s="11"/>
      <c r="B188" s="11"/>
      <c r="C188" s="25"/>
      <c r="D188" s="26"/>
      <c r="E188" s="87"/>
      <c r="F188" s="87"/>
      <c r="G188" s="87"/>
      <c r="H188" s="87"/>
      <c r="I188" s="87"/>
      <c r="J188" s="87"/>
      <c r="K188" s="172"/>
      <c r="L188" s="172"/>
      <c r="M188" s="172"/>
      <c r="N188" s="172"/>
      <c r="O188" s="172"/>
      <c r="P188" s="172"/>
      <c r="Q188" s="172"/>
      <c r="R188" s="172"/>
      <c r="S188" s="172"/>
      <c r="T188" s="172"/>
      <c r="U188" s="172"/>
      <c r="V188" s="172"/>
      <c r="W188" s="172"/>
      <c r="X188" s="172"/>
      <c r="Y188" s="172"/>
      <c r="Z188" s="28"/>
    </row>
    <row r="189" spans="1:26" ht="20.100000000000001" customHeight="1">
      <c r="A189" s="11">
        <f>IF(TRIM($I189)="", 1001, 0)</f>
        <v>1001</v>
      </c>
      <c r="B189" s="11"/>
      <c r="C189" s="25"/>
      <c r="D189" s="26">
        <v>4</v>
      </c>
      <c r="E189" s="9" t="s">
        <v>31</v>
      </c>
      <c r="I189" s="399"/>
      <c r="J189" s="399"/>
      <c r="K189" s="399"/>
      <c r="L189" s="399"/>
      <c r="M189" s="399"/>
      <c r="N189" s="171" t="s">
        <v>55</v>
      </c>
      <c r="O189" s="171"/>
      <c r="P189" s="171"/>
      <c r="Q189" s="171"/>
      <c r="R189" s="171"/>
      <c r="S189" s="171"/>
      <c r="T189" s="171"/>
      <c r="U189" s="171"/>
      <c r="V189" s="171"/>
      <c r="W189" s="171"/>
      <c r="X189" s="171"/>
      <c r="Y189" s="171"/>
      <c r="Z189" s="28"/>
    </row>
    <row r="190" spans="1:26" ht="45" customHeight="1">
      <c r="A190" s="11"/>
      <c r="B190" s="11"/>
      <c r="C190" s="29"/>
      <c r="D190" s="171"/>
      <c r="E190" s="171"/>
      <c r="F190" s="171"/>
      <c r="G190" s="171"/>
      <c r="H190" s="171"/>
      <c r="I190" s="27"/>
      <c r="J190" s="306" t="s">
        <v>179</v>
      </c>
      <c r="K190" s="337"/>
      <c r="L190" s="337"/>
      <c r="M190" s="337"/>
      <c r="N190" s="337"/>
      <c r="O190" s="337"/>
      <c r="P190" s="337"/>
      <c r="Q190" s="337"/>
      <c r="R190" s="337"/>
      <c r="S190" s="337"/>
      <c r="T190" s="337"/>
      <c r="U190" s="337"/>
      <c r="V190" s="337"/>
      <c r="W190" s="337"/>
      <c r="X190" s="337"/>
      <c r="Y190" s="337"/>
      <c r="Z190" s="28"/>
    </row>
    <row r="191" spans="1:26" ht="20.100000000000001" customHeight="1">
      <c r="A191" s="11"/>
      <c r="B191" s="11"/>
      <c r="C191" s="25"/>
      <c r="D191" s="26">
        <v>5</v>
      </c>
      <c r="E191" s="9" t="s">
        <v>56</v>
      </c>
      <c r="I191" s="287"/>
      <c r="J191" s="288"/>
      <c r="K191" s="288"/>
      <c r="L191" s="288"/>
      <c r="M191" s="288"/>
      <c r="N191" s="171"/>
      <c r="O191" s="171"/>
      <c r="P191" s="171"/>
      <c r="Q191" s="171"/>
      <c r="R191" s="171"/>
      <c r="S191" s="171"/>
      <c r="T191" s="171"/>
      <c r="U191" s="171"/>
      <c r="V191" s="171"/>
      <c r="W191" s="171"/>
      <c r="X191" s="171"/>
      <c r="Y191" s="171"/>
      <c r="Z191" s="28"/>
    </row>
    <row r="192" spans="1:26" ht="20.100000000000001" customHeight="1">
      <c r="A192" s="11"/>
      <c r="B192" s="11"/>
      <c r="C192" s="29"/>
      <c r="D192" s="171"/>
      <c r="E192" s="171"/>
      <c r="F192" s="171"/>
      <c r="G192" s="171"/>
      <c r="H192" s="171"/>
      <c r="I192" s="27"/>
      <c r="J192" s="170" t="str">
        <f>日付例&amp;"　年月日を入力してください。個人の場合は入力不要です。"</f>
        <v>例)2022/4/1、R4/4/1　年月日を入力してください。個人の場合は入力不要です。</v>
      </c>
      <c r="K192" s="172"/>
      <c r="L192" s="172"/>
      <c r="M192" s="172"/>
      <c r="N192" s="172"/>
      <c r="O192" s="172"/>
      <c r="P192" s="172"/>
      <c r="Q192" s="172"/>
      <c r="R192" s="172"/>
      <c r="S192" s="172"/>
      <c r="T192" s="172"/>
      <c r="U192" s="172"/>
      <c r="V192" s="172"/>
      <c r="W192" s="172"/>
      <c r="X192" s="172"/>
      <c r="Y192" s="172"/>
      <c r="Z192" s="28"/>
    </row>
    <row r="193" spans="1:27" ht="20.100000000000001" customHeight="1">
      <c r="A193" s="11"/>
      <c r="B193" s="11"/>
      <c r="C193" s="25"/>
      <c r="D193" s="26">
        <v>6</v>
      </c>
      <c r="E193" s="9" t="s">
        <v>105</v>
      </c>
      <c r="F193" s="171"/>
      <c r="G193" s="171"/>
      <c r="H193" s="171"/>
      <c r="I193" s="287"/>
      <c r="J193" s="288"/>
      <c r="K193" s="288"/>
      <c r="L193" s="288"/>
      <c r="M193" s="288"/>
      <c r="N193" s="81"/>
      <c r="O193" s="81"/>
      <c r="P193" s="81"/>
      <c r="Q193" s="81"/>
      <c r="R193" s="81"/>
      <c r="S193" s="81"/>
      <c r="T193" s="81"/>
      <c r="U193" s="81"/>
      <c r="V193" s="81"/>
      <c r="W193" s="81"/>
      <c r="X193" s="81"/>
      <c r="Y193" s="81"/>
      <c r="Z193" s="88"/>
      <c r="AA193" s="29"/>
    </row>
    <row r="194" spans="1:27" ht="20.100000000000001" customHeight="1">
      <c r="A194" s="11"/>
      <c r="B194" s="11"/>
      <c r="C194" s="25"/>
      <c r="D194" s="26"/>
      <c r="E194" s="171"/>
      <c r="F194" s="171"/>
      <c r="G194" s="171"/>
      <c r="H194" s="171"/>
      <c r="I194" s="27"/>
      <c r="J194" s="170" t="str">
        <f>日付例&amp;"　年月日を入力してください。1900/4/1以前の場合は、空欄のままとしてください。"</f>
        <v>例)2022/4/1、R4/4/1　年月日を入力してください。1900/4/1以前の場合は、空欄のままとしてください。</v>
      </c>
      <c r="K194" s="172"/>
      <c r="L194" s="172"/>
      <c r="M194" s="172"/>
      <c r="N194" s="89"/>
      <c r="O194" s="170"/>
      <c r="P194" s="35"/>
      <c r="Q194" s="170"/>
      <c r="R194" s="170"/>
      <c r="S194" s="170"/>
      <c r="T194" s="170"/>
      <c r="U194" s="170"/>
      <c r="V194" s="170"/>
      <c r="W194" s="170"/>
      <c r="X194" s="170"/>
      <c r="Y194" s="170"/>
      <c r="Z194" s="38"/>
      <c r="AA194" s="29"/>
    </row>
    <row r="195" spans="1:27" ht="20.100000000000001" customHeight="1">
      <c r="A195" s="11"/>
      <c r="B195" s="11"/>
      <c r="C195" s="25"/>
      <c r="D195" s="26">
        <v>7</v>
      </c>
      <c r="E195" s="171" t="s">
        <v>27</v>
      </c>
      <c r="F195" s="171"/>
      <c r="G195" s="171"/>
      <c r="H195" s="171"/>
      <c r="I195" s="287"/>
      <c r="J195" s="300"/>
      <c r="K195" s="300"/>
      <c r="L195" s="300"/>
      <c r="M195" s="300"/>
      <c r="N195" s="90" t="s">
        <v>28</v>
      </c>
      <c r="O195" s="287"/>
      <c r="P195" s="325"/>
      <c r="Q195" s="325"/>
      <c r="R195" s="325"/>
      <c r="S195" s="91" t="s">
        <v>29</v>
      </c>
      <c r="T195" s="81"/>
      <c r="U195" s="81"/>
      <c r="V195" s="81"/>
      <c r="W195" s="81"/>
      <c r="X195" s="81"/>
      <c r="Y195" s="81"/>
      <c r="Z195" s="88"/>
      <c r="AA195" s="29"/>
    </row>
    <row r="196" spans="1:27" ht="20.100000000000001" customHeight="1">
      <c r="A196" s="11"/>
      <c r="B196" s="11"/>
      <c r="C196" s="25"/>
      <c r="D196" s="26"/>
      <c r="E196" s="87" t="s">
        <v>30</v>
      </c>
      <c r="F196" s="171"/>
      <c r="G196" s="171"/>
      <c r="H196" s="171"/>
      <c r="I196" s="92"/>
      <c r="J196" s="170" t="str">
        <f>日付例&amp;"　年月日を入力してください。"</f>
        <v>例)2022/4/1、R4/4/1　年月日を入力してください。</v>
      </c>
      <c r="K196" s="170"/>
      <c r="L196" s="170"/>
      <c r="M196" s="35"/>
      <c r="N196" s="89"/>
      <c r="O196" s="170"/>
      <c r="P196" s="35"/>
      <c r="Q196" s="170"/>
      <c r="R196" s="170"/>
      <c r="S196" s="170"/>
      <c r="T196" s="170"/>
      <c r="U196" s="170"/>
      <c r="V196" s="170"/>
      <c r="W196" s="170"/>
      <c r="X196" s="170"/>
      <c r="Y196" s="170"/>
      <c r="Z196" s="38"/>
      <c r="AA196" s="29"/>
    </row>
    <row r="197" spans="1:27" ht="20.100000000000001" customHeight="1">
      <c r="A197" s="11"/>
      <c r="B197" s="11"/>
      <c r="C197" s="25"/>
      <c r="D197" s="26">
        <v>8</v>
      </c>
      <c r="E197" s="166" t="s">
        <v>175</v>
      </c>
      <c r="F197" s="171"/>
      <c r="G197" s="171"/>
      <c r="H197" s="171"/>
      <c r="I197" s="287"/>
      <c r="J197" s="300"/>
      <c r="K197" s="300"/>
      <c r="L197" s="300"/>
      <c r="M197" s="300"/>
      <c r="N197" s="93"/>
      <c r="O197" s="81"/>
      <c r="P197" s="80"/>
      <c r="Q197" s="81"/>
      <c r="R197" s="81"/>
      <c r="S197" s="81"/>
      <c r="T197" s="81"/>
      <c r="U197" s="81"/>
      <c r="V197" s="81"/>
      <c r="W197" s="81"/>
      <c r="X197" s="81"/>
      <c r="Y197" s="81"/>
      <c r="Z197" s="88"/>
      <c r="AA197" s="29"/>
    </row>
    <row r="198" spans="1:27" ht="20.100000000000001" customHeight="1">
      <c r="A198" s="11"/>
      <c r="B198" s="11"/>
      <c r="C198" s="25"/>
      <c r="D198" s="26"/>
      <c r="E198" s="87" t="s">
        <v>106</v>
      </c>
      <c r="F198" s="171"/>
      <c r="G198" s="171"/>
      <c r="H198" s="171"/>
      <c r="I198" s="94"/>
      <c r="J198" s="170" t="str">
        <f>日付例&amp;"　年月日を入力してください。"</f>
        <v>例)2022/4/1、R4/4/1　年月日を入力してください。</v>
      </c>
      <c r="K198" s="170"/>
      <c r="L198" s="170"/>
      <c r="M198" s="35"/>
      <c r="N198" s="89"/>
      <c r="O198" s="170"/>
      <c r="P198" s="35"/>
      <c r="Q198" s="170"/>
      <c r="R198" s="170"/>
      <c r="S198" s="170"/>
      <c r="T198" s="170"/>
      <c r="U198" s="170"/>
      <c r="V198" s="170"/>
      <c r="W198" s="170"/>
      <c r="X198" s="170"/>
      <c r="Y198" s="170"/>
      <c r="Z198" s="38"/>
      <c r="AA198" s="29"/>
    </row>
    <row r="199" spans="1:27" ht="20.100000000000001" customHeight="1">
      <c r="A199" s="11"/>
      <c r="B199" s="11"/>
      <c r="C199" s="25"/>
      <c r="D199" s="26">
        <v>9</v>
      </c>
      <c r="E199" s="9" t="s">
        <v>217</v>
      </c>
      <c r="I199" s="76"/>
      <c r="J199" s="76"/>
      <c r="K199" s="76"/>
      <c r="L199" s="76"/>
      <c r="M199" s="171"/>
      <c r="N199" s="171"/>
      <c r="O199" s="171"/>
      <c r="P199" s="171"/>
      <c r="Q199" s="171"/>
      <c r="R199" s="171"/>
      <c r="S199" s="171"/>
      <c r="T199" s="171"/>
      <c r="U199" s="171"/>
      <c r="V199" s="171"/>
      <c r="W199" s="171"/>
      <c r="X199" s="171"/>
      <c r="Z199" s="66"/>
    </row>
    <row r="200" spans="1:27" ht="20.100000000000001" customHeight="1">
      <c r="A200" s="11">
        <f>IF(TRIM($I200)="", 1001, 0)</f>
        <v>1001</v>
      </c>
      <c r="B200" s="11"/>
      <c r="C200" s="25"/>
      <c r="E200" s="289" t="s">
        <v>223</v>
      </c>
      <c r="F200" s="290"/>
      <c r="G200" s="290"/>
      <c r="H200" s="291"/>
      <c r="I200" s="230"/>
      <c r="J200" s="292"/>
      <c r="K200" s="292"/>
      <c r="L200" s="292"/>
      <c r="M200" s="293"/>
      <c r="Y200" s="171"/>
      <c r="Z200" s="66"/>
    </row>
    <row r="201" spans="1:27" ht="20.100000000000001" customHeight="1">
      <c r="A201" s="11">
        <f>IF(TRIM($I201)="", 1001, 0)</f>
        <v>1001</v>
      </c>
      <c r="B201" s="11"/>
      <c r="C201" s="25"/>
      <c r="D201" s="26"/>
      <c r="E201" s="294" t="s">
        <v>221</v>
      </c>
      <c r="F201" s="295"/>
      <c r="G201" s="295"/>
      <c r="H201" s="296"/>
      <c r="I201" s="238"/>
      <c r="J201" s="297"/>
      <c r="K201" s="297"/>
      <c r="L201" s="297"/>
      <c r="M201" s="298"/>
      <c r="Y201" s="171"/>
      <c r="Z201" s="66"/>
    </row>
    <row r="202" spans="1:27" ht="20.100000000000001" customHeight="1">
      <c r="A202" s="11">
        <f>IF(TRIM($I202)="", 1001, 0)</f>
        <v>1001</v>
      </c>
      <c r="B202" s="11"/>
      <c r="C202" s="25"/>
      <c r="D202" s="26"/>
      <c r="E202" s="390" t="s">
        <v>222</v>
      </c>
      <c r="F202" s="391"/>
      <c r="G202" s="391"/>
      <c r="H202" s="392"/>
      <c r="I202" s="384"/>
      <c r="J202" s="385"/>
      <c r="K202" s="385"/>
      <c r="L202" s="385"/>
      <c r="M202" s="386"/>
      <c r="Y202" s="171"/>
      <c r="Z202" s="66"/>
    </row>
    <row r="203" spans="1:27" ht="20.100000000000001" customHeight="1">
      <c r="A203" s="11"/>
      <c r="B203" s="11"/>
      <c r="C203" s="25"/>
      <c r="D203" s="26"/>
      <c r="E203" s="95"/>
      <c r="F203" s="96"/>
      <c r="G203" s="93"/>
      <c r="H203" s="93"/>
      <c r="I203" s="97"/>
      <c r="J203" s="93"/>
      <c r="K203" s="93"/>
      <c r="Y203" s="171"/>
      <c r="Z203" s="66"/>
    </row>
    <row r="204" spans="1:27" ht="20.100000000000001" customHeight="1">
      <c r="A204" s="11"/>
      <c r="B204" s="11"/>
      <c r="C204" s="25"/>
      <c r="D204" s="26">
        <v>10</v>
      </c>
      <c r="E204" s="9" t="s">
        <v>49</v>
      </c>
      <c r="I204" s="209"/>
      <c r="J204" s="288"/>
      <c r="K204" s="288"/>
      <c r="L204" s="288"/>
      <c r="M204" s="288"/>
      <c r="N204" s="171"/>
      <c r="O204" s="171"/>
      <c r="P204" s="171"/>
      <c r="Q204" s="171"/>
      <c r="R204" s="171"/>
      <c r="S204" s="171"/>
      <c r="T204" s="171"/>
      <c r="U204" s="171"/>
      <c r="V204" s="171"/>
      <c r="W204" s="171"/>
      <c r="X204" s="171"/>
      <c r="Y204" s="171"/>
      <c r="Z204" s="28"/>
    </row>
    <row r="205" spans="1:27" ht="60" customHeight="1">
      <c r="A205" s="11"/>
      <c r="B205" s="11"/>
      <c r="C205" s="29"/>
      <c r="D205" s="171"/>
      <c r="E205" s="171"/>
      <c r="F205" s="171"/>
      <c r="G205" s="171"/>
      <c r="H205" s="171"/>
      <c r="I205" s="27"/>
      <c r="J205" s="194" t="s">
        <v>181</v>
      </c>
      <c r="K205" s="194"/>
      <c r="L205" s="194"/>
      <c r="M205" s="194"/>
      <c r="N205" s="194"/>
      <c r="O205" s="194"/>
      <c r="P205" s="194"/>
      <c r="Q205" s="194"/>
      <c r="R205" s="194"/>
      <c r="S205" s="194"/>
      <c r="T205" s="194"/>
      <c r="U205" s="194"/>
      <c r="V205" s="194"/>
      <c r="W205" s="194"/>
      <c r="X205" s="194"/>
      <c r="Y205" s="194"/>
      <c r="Z205" s="28"/>
    </row>
    <row r="206" spans="1:27" ht="20.100000000000001" customHeight="1">
      <c r="A206" s="11"/>
      <c r="B206" s="11"/>
      <c r="C206" s="21"/>
      <c r="D206" s="26">
        <v>11</v>
      </c>
      <c r="E206" s="171" t="s">
        <v>17</v>
      </c>
      <c r="F206" s="22"/>
      <c r="G206" s="22"/>
      <c r="H206" s="22"/>
      <c r="I206" s="171"/>
      <c r="J206" s="171"/>
      <c r="K206" s="171"/>
      <c r="L206" s="171"/>
      <c r="M206" s="171"/>
      <c r="N206" s="171"/>
      <c r="O206" s="171"/>
      <c r="P206" s="171"/>
      <c r="Q206" s="171"/>
      <c r="R206" s="171"/>
      <c r="S206" s="171"/>
      <c r="T206" s="171"/>
      <c r="U206" s="171"/>
      <c r="V206" s="171"/>
      <c r="W206" s="171"/>
      <c r="X206" s="171"/>
      <c r="Y206" s="171"/>
      <c r="Z206" s="28"/>
      <c r="AA206" s="29"/>
    </row>
    <row r="207" spans="1:27" ht="20.100000000000001" customHeight="1">
      <c r="A207" s="11"/>
      <c r="B207" s="11"/>
      <c r="C207" s="25"/>
      <c r="D207" s="66"/>
      <c r="E207" s="393" t="s">
        <v>18</v>
      </c>
      <c r="F207" s="394"/>
      <c r="G207" s="394"/>
      <c r="H207" s="395"/>
      <c r="I207" s="381" t="s">
        <v>159</v>
      </c>
      <c r="J207" s="382"/>
      <c r="K207" s="382"/>
      <c r="L207" s="382"/>
      <c r="M207" s="383"/>
      <c r="Z207" s="66"/>
      <c r="AA207" s="29"/>
    </row>
    <row r="208" spans="1:27" ht="20.100000000000001" customHeight="1">
      <c r="A208" s="11"/>
      <c r="B208" s="11"/>
      <c r="C208" s="25"/>
      <c r="D208" s="66"/>
      <c r="E208" s="342" t="s">
        <v>19</v>
      </c>
      <c r="F208" s="343"/>
      <c r="G208" s="343"/>
      <c r="H208" s="344"/>
      <c r="I208" s="230"/>
      <c r="J208" s="231"/>
      <c r="K208" s="231"/>
      <c r="L208" s="231"/>
      <c r="M208" s="229"/>
      <c r="Z208" s="66"/>
      <c r="AA208" s="29"/>
    </row>
    <row r="209" spans="1:27" ht="20.100000000000001" customHeight="1">
      <c r="A209" s="11"/>
      <c r="B209" s="11"/>
      <c r="C209" s="25"/>
      <c r="D209" s="66"/>
      <c r="E209" s="345" t="s">
        <v>20</v>
      </c>
      <c r="F209" s="346"/>
      <c r="G209" s="346"/>
      <c r="H209" s="347"/>
      <c r="I209" s="238"/>
      <c r="J209" s="249"/>
      <c r="K209" s="249"/>
      <c r="L209" s="249"/>
      <c r="M209" s="248"/>
      <c r="Z209" s="66"/>
      <c r="AA209" s="29"/>
    </row>
    <row r="210" spans="1:27" ht="20.100000000000001" customHeight="1">
      <c r="A210" s="11"/>
      <c r="B210" s="11"/>
      <c r="C210" s="25"/>
      <c r="D210" s="66"/>
      <c r="E210" s="345" t="s">
        <v>21</v>
      </c>
      <c r="F210" s="346"/>
      <c r="G210" s="346"/>
      <c r="H210" s="347"/>
      <c r="I210" s="238"/>
      <c r="J210" s="249"/>
      <c r="K210" s="249"/>
      <c r="L210" s="249"/>
      <c r="M210" s="248"/>
      <c r="Z210" s="66"/>
      <c r="AA210" s="29"/>
    </row>
    <row r="211" spans="1:27" ht="20.100000000000001" customHeight="1" thickBot="1">
      <c r="A211" s="11"/>
      <c r="B211" s="11"/>
      <c r="C211" s="25"/>
      <c r="D211" s="66"/>
      <c r="E211" s="396" t="s">
        <v>22</v>
      </c>
      <c r="F211" s="397"/>
      <c r="G211" s="397"/>
      <c r="H211" s="398"/>
      <c r="I211" s="312"/>
      <c r="J211" s="361"/>
      <c r="K211" s="361"/>
      <c r="L211" s="361"/>
      <c r="M211" s="262"/>
      <c r="Z211" s="66"/>
      <c r="AA211" s="29"/>
    </row>
    <row r="212" spans="1:27" ht="20.100000000000001" customHeight="1" thickTop="1">
      <c r="A212" s="11"/>
      <c r="B212" s="11"/>
      <c r="C212" s="25"/>
      <c r="E212" s="331" t="s">
        <v>158</v>
      </c>
      <c r="F212" s="332"/>
      <c r="G212" s="332"/>
      <c r="H212" s="333"/>
      <c r="I212" s="253">
        <f>I208+I210+I211</f>
        <v>0</v>
      </c>
      <c r="J212" s="254"/>
      <c r="K212" s="254"/>
      <c r="L212" s="254"/>
      <c r="M212" s="252"/>
      <c r="Z212" s="66"/>
      <c r="AA212" s="29"/>
    </row>
    <row r="213" spans="1:27" ht="20.100000000000001" customHeight="1">
      <c r="A213" s="11"/>
      <c r="B213" s="11"/>
      <c r="C213" s="25"/>
      <c r="D213" s="26"/>
      <c r="E213" s="171"/>
      <c r="F213" s="171"/>
      <c r="G213" s="171"/>
      <c r="H213" s="171"/>
      <c r="I213" s="81"/>
      <c r="J213" s="81"/>
      <c r="K213" s="81"/>
      <c r="L213" s="93"/>
      <c r="M213" s="93"/>
      <c r="N213" s="93"/>
      <c r="O213" s="81"/>
      <c r="P213" s="81"/>
      <c r="Q213" s="81"/>
      <c r="R213" s="81"/>
      <c r="S213" s="81"/>
      <c r="T213" s="81"/>
      <c r="U213" s="81"/>
      <c r="V213" s="81"/>
      <c r="W213" s="81"/>
      <c r="X213" s="81"/>
      <c r="Y213" s="81"/>
      <c r="Z213" s="88"/>
      <c r="AA213" s="29"/>
    </row>
    <row r="214" spans="1:27" ht="20.100000000000001" customHeight="1">
      <c r="A214" s="11"/>
      <c r="B214" s="11"/>
      <c r="C214" s="25"/>
      <c r="D214" s="26">
        <v>12</v>
      </c>
      <c r="E214" s="171" t="s">
        <v>57</v>
      </c>
      <c r="F214" s="171"/>
      <c r="G214" s="171"/>
      <c r="H214" s="171"/>
      <c r="I214" s="56"/>
      <c r="Z214" s="66"/>
      <c r="AA214" s="29"/>
    </row>
    <row r="215" spans="1:27" ht="20.100000000000001" customHeight="1">
      <c r="A215" s="11"/>
      <c r="B215" s="11"/>
      <c r="C215" s="25"/>
      <c r="D215" s="66"/>
      <c r="E215" s="393" t="s">
        <v>18</v>
      </c>
      <c r="F215" s="394"/>
      <c r="G215" s="394"/>
      <c r="H215" s="395"/>
      <c r="I215" s="381" t="s">
        <v>160</v>
      </c>
      <c r="J215" s="382"/>
      <c r="K215" s="382"/>
      <c r="L215" s="382"/>
      <c r="M215" s="383"/>
      <c r="Z215" s="66"/>
      <c r="AA215" s="29"/>
    </row>
    <row r="216" spans="1:27" ht="20.100000000000001" customHeight="1">
      <c r="A216" s="11"/>
      <c r="B216" s="11"/>
      <c r="C216" s="25"/>
      <c r="D216" s="26"/>
      <c r="E216" s="334" t="s">
        <v>162</v>
      </c>
      <c r="F216" s="335"/>
      <c r="G216" s="335"/>
      <c r="H216" s="336"/>
      <c r="I216" s="230"/>
      <c r="J216" s="231"/>
      <c r="K216" s="231"/>
      <c r="L216" s="231"/>
      <c r="M216" s="229"/>
      <c r="N216" s="9" t="s">
        <v>161</v>
      </c>
      <c r="Z216" s="66"/>
      <c r="AA216" s="29"/>
    </row>
    <row r="217" spans="1:27" ht="20.100000000000001" customHeight="1" thickBot="1">
      <c r="A217" s="11"/>
      <c r="B217" s="11"/>
      <c r="C217" s="25"/>
      <c r="D217" s="26"/>
      <c r="E217" s="358" t="s">
        <v>163</v>
      </c>
      <c r="F217" s="359"/>
      <c r="G217" s="359"/>
      <c r="H217" s="360"/>
      <c r="I217" s="312"/>
      <c r="J217" s="361"/>
      <c r="K217" s="361"/>
      <c r="L217" s="361"/>
      <c r="M217" s="262"/>
      <c r="N217" s="9" t="s">
        <v>161</v>
      </c>
      <c r="Z217" s="66"/>
      <c r="AA217" s="29"/>
    </row>
    <row r="218" spans="1:27" ht="20.100000000000001" customHeight="1" thickTop="1">
      <c r="A218" s="11"/>
      <c r="B218" s="11"/>
      <c r="C218" s="25"/>
      <c r="D218" s="26"/>
      <c r="E218" s="203" t="s">
        <v>58</v>
      </c>
      <c r="F218" s="204"/>
      <c r="G218" s="204"/>
      <c r="H218" s="205"/>
      <c r="I218" s="206" t="str">
        <f>IFERROR(ROUND(I216*100/I217,1),"")</f>
        <v/>
      </c>
      <c r="J218" s="207"/>
      <c r="K218" s="207"/>
      <c r="L218" s="207"/>
      <c r="M218" s="208"/>
      <c r="N218" s="9" t="s">
        <v>59</v>
      </c>
      <c r="Z218" s="66"/>
      <c r="AA218" s="29"/>
    </row>
    <row r="219" spans="1:27" ht="20.100000000000001" customHeight="1">
      <c r="A219" s="11"/>
      <c r="B219" s="11"/>
      <c r="C219" s="25"/>
      <c r="D219" s="26"/>
      <c r="E219" s="81"/>
      <c r="F219" s="81"/>
      <c r="G219" s="81"/>
      <c r="H219" s="81"/>
      <c r="I219" s="81"/>
      <c r="J219" s="81"/>
      <c r="K219" s="81"/>
      <c r="L219" s="81"/>
      <c r="M219" s="81"/>
      <c r="N219" s="81"/>
      <c r="O219" s="81"/>
      <c r="P219" s="81"/>
      <c r="Q219" s="81"/>
      <c r="R219" s="81"/>
      <c r="S219" s="81"/>
      <c r="T219" s="81"/>
      <c r="U219" s="81"/>
      <c r="V219" s="81"/>
      <c r="W219" s="81"/>
      <c r="X219" s="81"/>
      <c r="Y219" s="81"/>
      <c r="Z219" s="88"/>
      <c r="AA219" s="29"/>
    </row>
    <row r="220" spans="1:27" ht="20.100000000000001" customHeight="1">
      <c r="A220" s="11"/>
      <c r="B220" s="11"/>
      <c r="C220" s="39"/>
      <c r="D220" s="40"/>
      <c r="E220" s="40"/>
      <c r="F220" s="40"/>
      <c r="G220" s="40"/>
      <c r="H220" s="40"/>
      <c r="I220" s="40"/>
      <c r="J220" s="41"/>
      <c r="K220" s="41"/>
      <c r="L220" s="41"/>
      <c r="M220" s="62"/>
      <c r="N220" s="41"/>
      <c r="O220" s="41"/>
      <c r="P220" s="62"/>
      <c r="Q220" s="41"/>
      <c r="R220" s="41"/>
      <c r="S220" s="41"/>
      <c r="T220" s="41"/>
      <c r="U220" s="41"/>
      <c r="V220" s="41"/>
      <c r="W220" s="41"/>
      <c r="X220" s="41"/>
      <c r="Y220" s="41"/>
      <c r="Z220" s="98"/>
      <c r="AA220" s="29"/>
    </row>
    <row r="221" spans="1:27" ht="20.100000000000001" customHeight="1">
      <c r="A221" s="11"/>
      <c r="B221" s="11"/>
      <c r="C221" s="171"/>
      <c r="D221" s="171"/>
      <c r="E221" s="171"/>
      <c r="F221" s="171"/>
      <c r="G221" s="171"/>
      <c r="H221" s="171"/>
      <c r="I221" s="171"/>
      <c r="J221" s="45"/>
      <c r="K221" s="45"/>
      <c r="L221" s="45"/>
      <c r="M221" s="63"/>
      <c r="N221" s="45"/>
      <c r="O221" s="45"/>
      <c r="P221" s="63"/>
      <c r="Q221" s="45"/>
      <c r="R221" s="45"/>
      <c r="S221" s="45"/>
      <c r="T221" s="45"/>
      <c r="U221" s="45"/>
      <c r="V221" s="45"/>
      <c r="W221" s="45"/>
      <c r="X221" s="45"/>
      <c r="Y221" s="45"/>
      <c r="Z221" s="45"/>
      <c r="AA221" s="45"/>
    </row>
    <row r="222" spans="1:27" ht="20.100000000000001" customHeight="1">
      <c r="A222" s="11"/>
      <c r="B222" s="11"/>
      <c r="C222" s="171"/>
      <c r="D222" s="171"/>
      <c r="E222" s="171"/>
      <c r="F222" s="171"/>
      <c r="G222" s="171"/>
      <c r="H222" s="171"/>
      <c r="I222" s="171"/>
      <c r="J222" s="45"/>
      <c r="K222" s="45"/>
      <c r="L222" s="45"/>
      <c r="M222" s="63"/>
      <c r="Y222" s="45"/>
      <c r="Z222" s="45"/>
      <c r="AA222" s="45"/>
    </row>
    <row r="223" spans="1:27" ht="20.100000000000001" customHeight="1">
      <c r="A223" s="11"/>
      <c r="B223" s="11"/>
      <c r="C223" s="307" t="s">
        <v>170</v>
      </c>
      <c r="D223" s="308"/>
      <c r="E223" s="308"/>
      <c r="F223" s="308"/>
      <c r="G223" s="308"/>
      <c r="H223" s="309"/>
      <c r="I223" s="71"/>
      <c r="J223" s="72"/>
      <c r="K223" s="72"/>
      <c r="L223" s="72"/>
      <c r="M223" s="72"/>
      <c r="N223" s="72"/>
      <c r="O223" s="72"/>
      <c r="P223" s="72"/>
      <c r="Q223" s="72"/>
      <c r="R223" s="72"/>
      <c r="S223" s="72"/>
      <c r="T223" s="72"/>
      <c r="U223" s="72"/>
      <c r="V223" s="72"/>
      <c r="W223" s="72"/>
      <c r="X223" s="72"/>
      <c r="Y223" s="72"/>
      <c r="Z223" s="72"/>
    </row>
    <row r="224" spans="1:27" ht="20.100000000000001" customHeight="1">
      <c r="A224" s="11"/>
      <c r="B224" s="11"/>
      <c r="C224" s="21"/>
      <c r="D224" s="26"/>
      <c r="E224" s="99"/>
      <c r="F224" s="22"/>
      <c r="G224" s="22"/>
      <c r="H224" s="22"/>
      <c r="I224" s="171"/>
      <c r="J224" s="171"/>
      <c r="K224" s="171"/>
      <c r="L224" s="171"/>
      <c r="M224" s="171"/>
      <c r="N224" s="171"/>
      <c r="O224" s="171"/>
      <c r="P224" s="171"/>
      <c r="Q224" s="171"/>
      <c r="R224" s="171"/>
      <c r="S224" s="171"/>
      <c r="T224" s="171"/>
      <c r="U224" s="171"/>
      <c r="V224" s="171"/>
      <c r="W224" s="171"/>
      <c r="X224" s="171"/>
      <c r="Y224" s="171"/>
      <c r="Z224" s="28"/>
    </row>
    <row r="225" spans="1:27" ht="30" customHeight="1">
      <c r="A225" s="11"/>
      <c r="B225" s="11"/>
      <c r="C225" s="100"/>
      <c r="D225" s="404" t="s">
        <v>213</v>
      </c>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28"/>
    </row>
    <row r="226" spans="1:27" ht="20.100000000000001" customHeight="1">
      <c r="A226" s="11"/>
      <c r="B226" s="11"/>
      <c r="C226" s="101"/>
      <c r="D226" s="418" t="s">
        <v>80</v>
      </c>
      <c r="E226" s="419"/>
      <c r="F226" s="419"/>
      <c r="G226" s="419"/>
      <c r="H226" s="419"/>
      <c r="I226" s="419"/>
      <c r="J226" s="420"/>
      <c r="K226" s="429" t="s">
        <v>164</v>
      </c>
      <c r="L226" s="430"/>
      <c r="M226" s="430"/>
      <c r="N226" s="430"/>
      <c r="O226" s="430"/>
      <c r="P226" s="430"/>
      <c r="Q226" s="405" t="s">
        <v>165</v>
      </c>
      <c r="R226" s="406"/>
      <c r="S226" s="406"/>
      <c r="T226" s="406"/>
      <c r="U226" s="407" t="s">
        <v>147</v>
      </c>
      <c r="V226" s="408"/>
      <c r="W226" s="408"/>
      <c r="X226" s="408"/>
      <c r="Y226" s="409"/>
      <c r="Z226" s="28"/>
    </row>
    <row r="227" spans="1:27" ht="20.100000000000001" customHeight="1">
      <c r="A227" s="75"/>
      <c r="B227" s="11"/>
      <c r="C227" s="102"/>
      <c r="D227" s="421"/>
      <c r="E227" s="422"/>
      <c r="F227" s="422"/>
      <c r="G227" s="422"/>
      <c r="H227" s="422"/>
      <c r="I227" s="423"/>
      <c r="J227" s="424"/>
      <c r="K227" s="416"/>
      <c r="L227" s="417"/>
      <c r="M227" s="417"/>
      <c r="N227" s="103" t="s">
        <v>145</v>
      </c>
      <c r="O227" s="163"/>
      <c r="P227" s="104" t="s">
        <v>145</v>
      </c>
      <c r="Q227" s="164"/>
      <c r="R227" s="93" t="s">
        <v>145</v>
      </c>
      <c r="S227" s="2"/>
      <c r="T227" s="105" t="s">
        <v>145</v>
      </c>
      <c r="U227" s="410"/>
      <c r="V227" s="411"/>
      <c r="W227" s="411"/>
      <c r="X227" s="411"/>
      <c r="Y227" s="412"/>
      <c r="Z227" s="66"/>
    </row>
    <row r="228" spans="1:27" ht="20.100000000000001" customHeight="1">
      <c r="A228" s="75"/>
      <c r="B228" s="11"/>
      <c r="C228" s="102"/>
      <c r="D228" s="425"/>
      <c r="E228" s="426"/>
      <c r="F228" s="426"/>
      <c r="G228" s="426"/>
      <c r="H228" s="426"/>
      <c r="I228" s="427"/>
      <c r="J228" s="428"/>
      <c r="K228" s="431"/>
      <c r="L228" s="432"/>
      <c r="M228" s="432"/>
      <c r="N228" s="106" t="s">
        <v>146</v>
      </c>
      <c r="O228" s="173"/>
      <c r="P228" s="107" t="s">
        <v>146</v>
      </c>
      <c r="Q228" s="1"/>
      <c r="R228" s="106" t="s">
        <v>146</v>
      </c>
      <c r="S228" s="173"/>
      <c r="T228" s="108" t="s">
        <v>146</v>
      </c>
      <c r="U228" s="413"/>
      <c r="V228" s="414"/>
      <c r="W228" s="414"/>
      <c r="X228" s="414"/>
      <c r="Y228" s="415"/>
      <c r="Z228" s="66"/>
    </row>
    <row r="229" spans="1:27" ht="20.100000000000001" customHeight="1">
      <c r="A229" s="11"/>
      <c r="B229" s="11"/>
      <c r="C229" s="101"/>
      <c r="D229" s="351" t="s">
        <v>51</v>
      </c>
      <c r="E229" s="352"/>
      <c r="F229" s="352"/>
      <c r="G229" s="352"/>
      <c r="H229" s="352"/>
      <c r="I229" s="353"/>
      <c r="J229" s="354"/>
      <c r="K229" s="230"/>
      <c r="L229" s="355"/>
      <c r="M229" s="355"/>
      <c r="N229" s="356"/>
      <c r="O229" s="228"/>
      <c r="P229" s="357"/>
      <c r="Q229" s="230"/>
      <c r="R229" s="350"/>
      <c r="S229" s="228"/>
      <c r="T229" s="229"/>
      <c r="U229" s="230"/>
      <c r="V229" s="231"/>
      <c r="W229" s="231"/>
      <c r="X229" s="231"/>
      <c r="Y229" s="229"/>
      <c r="Z229" s="28"/>
    </row>
    <row r="230" spans="1:27" ht="20.100000000000001" customHeight="1">
      <c r="A230" s="11"/>
      <c r="B230" s="11"/>
      <c r="C230" s="101"/>
      <c r="D230" s="195" t="s">
        <v>36</v>
      </c>
      <c r="E230" s="196"/>
      <c r="F230" s="462" t="s">
        <v>182</v>
      </c>
      <c r="G230" s="451"/>
      <c r="H230" s="451"/>
      <c r="I230" s="452"/>
      <c r="J230" s="453"/>
      <c r="K230" s="238"/>
      <c r="L230" s="242"/>
      <c r="M230" s="242"/>
      <c r="N230" s="239"/>
      <c r="O230" s="240"/>
      <c r="P230" s="241"/>
      <c r="Q230" s="238"/>
      <c r="R230" s="250"/>
      <c r="S230" s="240"/>
      <c r="T230" s="248"/>
      <c r="U230" s="238"/>
      <c r="V230" s="249"/>
      <c r="W230" s="249"/>
      <c r="X230" s="249"/>
      <c r="Y230" s="248"/>
      <c r="Z230" s="28"/>
    </row>
    <row r="231" spans="1:27" ht="20.100000000000001" customHeight="1">
      <c r="A231" s="11"/>
      <c r="B231" s="11"/>
      <c r="C231" s="101"/>
      <c r="D231" s="197"/>
      <c r="E231" s="198"/>
      <c r="F231" s="462" t="s">
        <v>183</v>
      </c>
      <c r="G231" s="451"/>
      <c r="H231" s="451"/>
      <c r="I231" s="452"/>
      <c r="J231" s="453"/>
      <c r="K231" s="238"/>
      <c r="L231" s="242"/>
      <c r="M231" s="242"/>
      <c r="N231" s="239"/>
      <c r="O231" s="240"/>
      <c r="P231" s="241"/>
      <c r="Q231" s="238"/>
      <c r="R231" s="239"/>
      <c r="S231" s="240"/>
      <c r="T231" s="241"/>
      <c r="U231" s="238"/>
      <c r="V231" s="242"/>
      <c r="W231" s="242"/>
      <c r="X231" s="242"/>
      <c r="Y231" s="241"/>
      <c r="Z231" s="28"/>
    </row>
    <row r="232" spans="1:27" ht="20.100000000000001" customHeight="1">
      <c r="A232" s="11"/>
      <c r="B232" s="11"/>
      <c r="C232" s="101"/>
      <c r="D232" s="450" t="s">
        <v>61</v>
      </c>
      <c r="E232" s="451"/>
      <c r="F232" s="451"/>
      <c r="G232" s="451"/>
      <c r="H232" s="451"/>
      <c r="I232" s="452"/>
      <c r="J232" s="453"/>
      <c r="K232" s="238"/>
      <c r="L232" s="242"/>
      <c r="M232" s="242"/>
      <c r="N232" s="239"/>
      <c r="O232" s="240"/>
      <c r="P232" s="241"/>
      <c r="Q232" s="238"/>
      <c r="R232" s="250"/>
      <c r="S232" s="240"/>
      <c r="T232" s="248"/>
      <c r="U232" s="238"/>
      <c r="V232" s="249"/>
      <c r="W232" s="249"/>
      <c r="X232" s="249"/>
      <c r="Y232" s="248"/>
      <c r="Z232" s="28"/>
    </row>
    <row r="233" spans="1:27" ht="20.100000000000001" customHeight="1">
      <c r="A233" s="11"/>
      <c r="B233" s="11"/>
      <c r="C233" s="101"/>
      <c r="D233" s="450" t="s">
        <v>38</v>
      </c>
      <c r="E233" s="451"/>
      <c r="F233" s="451"/>
      <c r="G233" s="451"/>
      <c r="H233" s="451"/>
      <c r="I233" s="452"/>
      <c r="J233" s="453"/>
      <c r="K233" s="238"/>
      <c r="L233" s="242"/>
      <c r="M233" s="242"/>
      <c r="N233" s="239"/>
      <c r="O233" s="240"/>
      <c r="P233" s="241"/>
      <c r="Q233" s="238"/>
      <c r="R233" s="250"/>
      <c r="S233" s="240"/>
      <c r="T233" s="248"/>
      <c r="U233" s="238"/>
      <c r="V233" s="249"/>
      <c r="W233" s="249"/>
      <c r="X233" s="249"/>
      <c r="Y233" s="248"/>
      <c r="Z233" s="28"/>
    </row>
    <row r="234" spans="1:27" ht="20.100000000000001" customHeight="1" thickBot="1">
      <c r="A234" s="11"/>
      <c r="B234" s="11"/>
      <c r="C234" s="101"/>
      <c r="D234" s="454" t="s">
        <v>79</v>
      </c>
      <c r="E234" s="455"/>
      <c r="F234" s="455"/>
      <c r="G234" s="455"/>
      <c r="H234" s="455"/>
      <c r="I234" s="456"/>
      <c r="J234" s="457"/>
      <c r="K234" s="312"/>
      <c r="L234" s="400"/>
      <c r="M234" s="400"/>
      <c r="N234" s="401"/>
      <c r="O234" s="261"/>
      <c r="P234" s="463"/>
      <c r="Q234" s="312"/>
      <c r="R234" s="313"/>
      <c r="S234" s="261"/>
      <c r="T234" s="262"/>
      <c r="U234" s="312"/>
      <c r="V234" s="361"/>
      <c r="W234" s="361"/>
      <c r="X234" s="361"/>
      <c r="Y234" s="262"/>
      <c r="Z234" s="28"/>
    </row>
    <row r="235" spans="1:27" ht="20.100000000000001" customHeight="1" thickTop="1">
      <c r="A235" s="11"/>
      <c r="B235" s="11"/>
      <c r="C235" s="101"/>
      <c r="D235" s="458" t="s">
        <v>167</v>
      </c>
      <c r="E235" s="459"/>
      <c r="F235" s="459"/>
      <c r="G235" s="459"/>
      <c r="H235" s="459"/>
      <c r="I235" s="460"/>
      <c r="J235" s="461"/>
      <c r="K235" s="253">
        <f>SUM(K229:N234)</f>
        <v>0</v>
      </c>
      <c r="L235" s="402"/>
      <c r="M235" s="402"/>
      <c r="N235" s="403"/>
      <c r="O235" s="251">
        <f>SUM(O229:P234)</f>
        <v>0</v>
      </c>
      <c r="P235" s="449"/>
      <c r="Q235" s="253">
        <f>SUM(Q229:R234)</f>
        <v>0</v>
      </c>
      <c r="R235" s="442"/>
      <c r="S235" s="251">
        <f>SUM(S229:T234)</f>
        <v>0</v>
      </c>
      <c r="T235" s="252"/>
      <c r="U235" s="253">
        <f>SUM(U229:Y234)</f>
        <v>0</v>
      </c>
      <c r="V235" s="254"/>
      <c r="W235" s="254"/>
      <c r="X235" s="254"/>
      <c r="Y235" s="252"/>
      <c r="Z235" s="28"/>
    </row>
    <row r="236" spans="1:27" ht="20.100000000000001" customHeight="1">
      <c r="A236" s="11"/>
      <c r="B236" s="11"/>
      <c r="C236" s="25"/>
      <c r="D236" s="166"/>
      <c r="E236" s="109" t="str">
        <f>"*1 "&amp;日付例&amp;"　年月日を入力してください。"</f>
        <v>*1 例)2022/4/1、R4/4/1　年月日を入力してください。</v>
      </c>
      <c r="F236" s="165"/>
      <c r="G236" s="165"/>
      <c r="H236" s="165"/>
      <c r="I236" s="165"/>
      <c r="J236" s="165"/>
      <c r="K236" s="110"/>
      <c r="L236" s="111"/>
      <c r="M236" s="111"/>
      <c r="N236" s="111"/>
      <c r="O236" s="110"/>
      <c r="P236" s="111"/>
      <c r="Q236" s="111"/>
      <c r="R236" s="111"/>
      <c r="S236" s="110"/>
      <c r="T236" s="111"/>
      <c r="U236" s="111"/>
      <c r="V236" s="111"/>
      <c r="W236" s="111"/>
      <c r="X236" s="111"/>
      <c r="Y236" s="111"/>
      <c r="Z236" s="28"/>
    </row>
    <row r="237" spans="1:27" ht="20.100000000000001" hidden="1" customHeight="1">
      <c r="A237" s="11"/>
      <c r="B237" s="11"/>
      <c r="C237" s="25"/>
      <c r="D237" s="166"/>
      <c r="E237" s="109"/>
      <c r="F237" s="495"/>
      <c r="G237" s="495"/>
      <c r="H237" s="495"/>
      <c r="I237" s="495"/>
      <c r="J237" s="495"/>
      <c r="K237" s="496"/>
      <c r="L237" s="497"/>
      <c r="M237" s="497"/>
      <c r="N237" s="497"/>
      <c r="O237" s="496"/>
      <c r="P237" s="497"/>
      <c r="Q237" s="497"/>
      <c r="R237" s="497"/>
      <c r="S237" s="496"/>
      <c r="T237" s="497"/>
      <c r="U237" s="497"/>
      <c r="V237" s="497"/>
      <c r="W237" s="497"/>
      <c r="X237" s="497"/>
      <c r="Y237" s="497"/>
      <c r="Z237" s="498"/>
    </row>
    <row r="238" spans="1:27" ht="20.100000000000001" customHeight="1">
      <c r="A238" s="11"/>
      <c r="B238" s="11"/>
      <c r="C238" s="112"/>
      <c r="D238" s="167"/>
      <c r="E238" s="113"/>
      <c r="F238" s="167"/>
      <c r="G238" s="167"/>
      <c r="H238" s="167"/>
      <c r="I238" s="167"/>
      <c r="J238" s="167"/>
      <c r="K238" s="114"/>
      <c r="L238" s="115"/>
      <c r="M238" s="115"/>
      <c r="N238" s="115"/>
      <c r="O238" s="114"/>
      <c r="P238" s="115"/>
      <c r="Q238" s="115"/>
      <c r="R238" s="115"/>
      <c r="S238" s="114"/>
      <c r="T238" s="115"/>
      <c r="U238" s="115"/>
      <c r="V238" s="115"/>
      <c r="W238" s="115"/>
      <c r="X238" s="115"/>
      <c r="Y238" s="115"/>
      <c r="Z238" s="40"/>
      <c r="AA238" s="36"/>
    </row>
    <row r="239" spans="1:27" ht="20.100000000000001" customHeight="1">
      <c r="A239" s="11"/>
      <c r="B239" s="11"/>
      <c r="C239" s="116"/>
      <c r="D239" s="166"/>
      <c r="E239" s="109"/>
      <c r="F239" s="166"/>
      <c r="G239" s="166"/>
      <c r="H239" s="166"/>
      <c r="I239" s="166"/>
      <c r="J239" s="166"/>
      <c r="K239" s="117"/>
      <c r="L239" s="81"/>
      <c r="M239" s="81"/>
      <c r="N239" s="81"/>
      <c r="O239" s="117"/>
      <c r="P239" s="81"/>
      <c r="Q239" s="81"/>
      <c r="R239" s="81"/>
      <c r="S239" s="117"/>
      <c r="T239" s="81"/>
      <c r="U239" s="81"/>
      <c r="V239" s="81"/>
      <c r="W239" s="81"/>
      <c r="X239" s="81"/>
      <c r="Y239" s="81"/>
      <c r="Z239" s="171"/>
    </row>
    <row r="240" spans="1:27" ht="20.100000000000001" customHeight="1">
      <c r="A240" s="11"/>
      <c r="B240" s="11"/>
      <c r="C240" s="26"/>
      <c r="D240" s="166"/>
      <c r="E240" s="109"/>
      <c r="F240" s="167"/>
      <c r="G240" s="166"/>
      <c r="H240" s="166"/>
      <c r="I240" s="166"/>
      <c r="J240" s="166"/>
      <c r="K240" s="117"/>
      <c r="L240" s="81"/>
      <c r="M240" s="81"/>
      <c r="N240" s="81"/>
      <c r="O240" s="117"/>
      <c r="P240" s="81"/>
      <c r="Q240" s="81"/>
      <c r="R240" s="81"/>
      <c r="S240" s="117"/>
      <c r="T240" s="81"/>
      <c r="U240" s="81"/>
      <c r="V240" s="81"/>
      <c r="W240" s="81"/>
      <c r="X240" s="81"/>
      <c r="Y240" s="81"/>
      <c r="Z240" s="171"/>
    </row>
    <row r="241" spans="1:27" ht="20.100000000000001" customHeight="1">
      <c r="A241" s="11"/>
      <c r="B241" s="11"/>
      <c r="C241" s="307" t="s">
        <v>171</v>
      </c>
      <c r="D241" s="308"/>
      <c r="E241" s="308"/>
      <c r="F241" s="308"/>
      <c r="G241" s="308"/>
      <c r="H241" s="309"/>
      <c r="I241" s="71"/>
      <c r="J241" s="72"/>
      <c r="K241" s="72"/>
      <c r="L241" s="72"/>
      <c r="M241" s="72"/>
      <c r="N241" s="72"/>
      <c r="O241" s="72"/>
      <c r="P241" s="72"/>
      <c r="Q241" s="72"/>
      <c r="R241" s="72"/>
      <c r="S241" s="72"/>
      <c r="T241" s="72"/>
      <c r="U241" s="72"/>
      <c r="V241" s="72"/>
      <c r="W241" s="72"/>
      <c r="X241" s="72"/>
      <c r="Y241" s="72"/>
      <c r="Z241" s="72"/>
    </row>
    <row r="242" spans="1:27" ht="20.100000000000001" customHeight="1">
      <c r="A242" s="11"/>
      <c r="B242" s="11"/>
      <c r="C242" s="21"/>
      <c r="D242" s="26"/>
      <c r="E242" s="99"/>
      <c r="F242" s="22"/>
      <c r="G242" s="22"/>
      <c r="H242" s="22"/>
      <c r="I242" s="171"/>
      <c r="J242" s="171"/>
      <c r="K242" s="171"/>
      <c r="L242" s="171"/>
      <c r="M242" s="171"/>
      <c r="N242" s="171"/>
      <c r="O242" s="171"/>
      <c r="P242" s="171"/>
      <c r="Q242" s="171"/>
      <c r="R242" s="171"/>
      <c r="S242" s="171"/>
      <c r="T242" s="171"/>
      <c r="U242" s="171"/>
      <c r="V242" s="171"/>
      <c r="W242" s="171"/>
      <c r="X242" s="171"/>
      <c r="Y242" s="171"/>
      <c r="Z242" s="28"/>
    </row>
    <row r="243" spans="1:27" ht="30" customHeight="1">
      <c r="A243" s="11"/>
      <c r="B243" s="11"/>
      <c r="C243" s="21"/>
      <c r="D243" s="199" t="s">
        <v>168</v>
      </c>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18"/>
      <c r="AA243" s="47"/>
    </row>
    <row r="244" spans="1:27" ht="20.100000000000001" customHeight="1">
      <c r="A244" s="11"/>
      <c r="B244" s="11"/>
      <c r="C244" s="102"/>
      <c r="D244" s="268" t="s">
        <v>166</v>
      </c>
      <c r="E244" s="269"/>
      <c r="F244" s="269"/>
      <c r="G244" s="269"/>
      <c r="H244" s="269"/>
      <c r="I244" s="269"/>
      <c r="J244" s="269"/>
      <c r="K244" s="263" t="s">
        <v>15</v>
      </c>
      <c r="L244" s="270"/>
      <c r="M244" s="264"/>
      <c r="N244" s="119"/>
      <c r="O244" s="271" t="s">
        <v>224</v>
      </c>
      <c r="P244" s="272"/>
      <c r="Q244" s="272"/>
      <c r="R244" s="273"/>
      <c r="S244" s="263" t="s">
        <v>15</v>
      </c>
      <c r="T244" s="264"/>
      <c r="Z244" s="66"/>
    </row>
    <row r="245" spans="1:27" ht="20.100000000000001" customHeight="1">
      <c r="A245" s="11"/>
      <c r="B245" s="11"/>
      <c r="C245" s="102"/>
      <c r="D245" s="274" t="s">
        <v>62</v>
      </c>
      <c r="E245" s="275"/>
      <c r="F245" s="275"/>
      <c r="G245" s="275"/>
      <c r="H245" s="275"/>
      <c r="I245" s="275"/>
      <c r="J245" s="275"/>
      <c r="K245" s="255"/>
      <c r="L245" s="276"/>
      <c r="M245" s="277"/>
      <c r="N245" s="119"/>
      <c r="O245" s="265"/>
      <c r="P245" s="266"/>
      <c r="Q245" s="266"/>
      <c r="R245" s="267"/>
      <c r="S245" s="255"/>
      <c r="T245" s="256"/>
      <c r="Z245" s="66"/>
    </row>
    <row r="246" spans="1:27" ht="20.100000000000001" customHeight="1">
      <c r="A246" s="11"/>
      <c r="B246" s="11"/>
      <c r="C246" s="102"/>
      <c r="D246" s="189" t="s">
        <v>63</v>
      </c>
      <c r="E246" s="190"/>
      <c r="F246" s="190"/>
      <c r="G246" s="190"/>
      <c r="H246" s="190"/>
      <c r="I246" s="190"/>
      <c r="J246" s="190"/>
      <c r="K246" s="191"/>
      <c r="L246" s="192"/>
      <c r="M246" s="193"/>
      <c r="N246" s="119"/>
      <c r="O246" s="233"/>
      <c r="P246" s="234"/>
      <c r="Q246" s="234"/>
      <c r="R246" s="235"/>
      <c r="S246" s="191"/>
      <c r="T246" s="232"/>
      <c r="Z246" s="66"/>
    </row>
    <row r="247" spans="1:27" ht="20.100000000000001" customHeight="1">
      <c r="A247" s="11"/>
      <c r="B247" s="11"/>
      <c r="C247" s="102"/>
      <c r="D247" s="189" t="s">
        <v>7</v>
      </c>
      <c r="E247" s="190"/>
      <c r="F247" s="190"/>
      <c r="G247" s="190"/>
      <c r="H247" s="190"/>
      <c r="I247" s="190"/>
      <c r="J247" s="190"/>
      <c r="K247" s="191"/>
      <c r="L247" s="192"/>
      <c r="M247" s="193"/>
      <c r="N247" s="119"/>
      <c r="O247" s="233"/>
      <c r="P247" s="234"/>
      <c r="Q247" s="234"/>
      <c r="R247" s="235"/>
      <c r="S247" s="191"/>
      <c r="T247" s="232"/>
      <c r="Z247" s="66"/>
    </row>
    <row r="248" spans="1:27" ht="20.100000000000001" customHeight="1">
      <c r="A248" s="11"/>
      <c r="B248" s="11"/>
      <c r="C248" s="102"/>
      <c r="D248" s="189" t="s">
        <v>8</v>
      </c>
      <c r="E248" s="190"/>
      <c r="F248" s="190"/>
      <c r="G248" s="190"/>
      <c r="H248" s="190"/>
      <c r="I248" s="190"/>
      <c r="J248" s="190"/>
      <c r="K248" s="191"/>
      <c r="L248" s="192"/>
      <c r="M248" s="193"/>
      <c r="N248" s="119"/>
      <c r="O248" s="233"/>
      <c r="P248" s="234"/>
      <c r="Q248" s="234"/>
      <c r="R248" s="235"/>
      <c r="S248" s="191"/>
      <c r="T248" s="232"/>
      <c r="Z248" s="66"/>
    </row>
    <row r="249" spans="1:27" ht="20.100000000000001" customHeight="1">
      <c r="A249" s="11"/>
      <c r="B249" s="11"/>
      <c r="C249" s="102"/>
      <c r="D249" s="189" t="s">
        <v>9</v>
      </c>
      <c r="E249" s="190"/>
      <c r="F249" s="190"/>
      <c r="G249" s="190"/>
      <c r="H249" s="190"/>
      <c r="I249" s="190"/>
      <c r="J249" s="190"/>
      <c r="K249" s="191"/>
      <c r="L249" s="192"/>
      <c r="M249" s="193"/>
      <c r="N249" s="119"/>
      <c r="O249" s="233"/>
      <c r="P249" s="234"/>
      <c r="Q249" s="234"/>
      <c r="R249" s="235"/>
      <c r="S249" s="191"/>
      <c r="T249" s="232"/>
      <c r="Z249" s="66"/>
    </row>
    <row r="250" spans="1:27" ht="20.100000000000001" customHeight="1">
      <c r="A250" s="11"/>
      <c r="B250" s="11"/>
      <c r="C250" s="102"/>
      <c r="D250" s="189" t="s">
        <v>64</v>
      </c>
      <c r="E250" s="190"/>
      <c r="F250" s="190"/>
      <c r="G250" s="190"/>
      <c r="H250" s="190"/>
      <c r="I250" s="190"/>
      <c r="J250" s="190"/>
      <c r="K250" s="191"/>
      <c r="L250" s="192"/>
      <c r="M250" s="193"/>
      <c r="N250" s="119"/>
      <c r="O250" s="233"/>
      <c r="P250" s="234"/>
      <c r="Q250" s="234"/>
      <c r="R250" s="235"/>
      <c r="S250" s="191"/>
      <c r="T250" s="232"/>
      <c r="Z250" s="66"/>
    </row>
    <row r="251" spans="1:27" ht="20.100000000000001" customHeight="1">
      <c r="A251" s="11"/>
      <c r="B251" s="11"/>
      <c r="C251" s="102"/>
      <c r="D251" s="189" t="s">
        <v>65</v>
      </c>
      <c r="E251" s="190"/>
      <c r="F251" s="190"/>
      <c r="G251" s="190"/>
      <c r="H251" s="190"/>
      <c r="I251" s="190"/>
      <c r="J251" s="190"/>
      <c r="K251" s="191"/>
      <c r="L251" s="192"/>
      <c r="M251" s="193"/>
      <c r="N251" s="119"/>
      <c r="O251" s="233"/>
      <c r="P251" s="234"/>
      <c r="Q251" s="234"/>
      <c r="R251" s="235"/>
      <c r="S251" s="191"/>
      <c r="T251" s="232"/>
      <c r="Z251" s="66"/>
    </row>
    <row r="252" spans="1:27" ht="20.100000000000001" customHeight="1">
      <c r="A252" s="11"/>
      <c r="B252" s="11"/>
      <c r="C252" s="102"/>
      <c r="D252" s="189" t="s">
        <v>66</v>
      </c>
      <c r="E252" s="190"/>
      <c r="F252" s="190"/>
      <c r="G252" s="190"/>
      <c r="H252" s="190"/>
      <c r="I252" s="190"/>
      <c r="J252" s="190"/>
      <c r="K252" s="191"/>
      <c r="L252" s="192"/>
      <c r="M252" s="193"/>
      <c r="N252" s="119"/>
      <c r="O252" s="233"/>
      <c r="P252" s="234"/>
      <c r="Q252" s="234"/>
      <c r="R252" s="235"/>
      <c r="S252" s="191"/>
      <c r="T252" s="232"/>
      <c r="Z252" s="66"/>
    </row>
    <row r="253" spans="1:27" ht="20.100000000000001" customHeight="1">
      <c r="A253" s="11"/>
      <c r="B253" s="11"/>
      <c r="C253" s="102"/>
      <c r="D253" s="189" t="s">
        <v>10</v>
      </c>
      <c r="E253" s="190"/>
      <c r="F253" s="190"/>
      <c r="G253" s="190"/>
      <c r="H253" s="190"/>
      <c r="I253" s="190"/>
      <c r="J253" s="190"/>
      <c r="K253" s="191"/>
      <c r="L253" s="192"/>
      <c r="M253" s="193"/>
      <c r="N253" s="119"/>
      <c r="O253" s="233"/>
      <c r="P253" s="234"/>
      <c r="Q253" s="234"/>
      <c r="R253" s="235"/>
      <c r="S253" s="191"/>
      <c r="T253" s="232"/>
      <c r="Z253" s="66"/>
    </row>
    <row r="254" spans="1:27" ht="20.100000000000001" customHeight="1">
      <c r="A254" s="11"/>
      <c r="B254" s="11"/>
      <c r="C254" s="102"/>
      <c r="D254" s="189" t="s">
        <v>11</v>
      </c>
      <c r="E254" s="190"/>
      <c r="F254" s="190"/>
      <c r="G254" s="190"/>
      <c r="H254" s="190"/>
      <c r="I254" s="190"/>
      <c r="J254" s="190"/>
      <c r="K254" s="191"/>
      <c r="L254" s="192"/>
      <c r="M254" s="193"/>
      <c r="N254" s="119"/>
      <c r="O254" s="233"/>
      <c r="P254" s="234"/>
      <c r="Q254" s="234"/>
      <c r="R254" s="235"/>
      <c r="S254" s="191"/>
      <c r="T254" s="232"/>
      <c r="Z254" s="66"/>
    </row>
    <row r="255" spans="1:27" ht="20.100000000000001" customHeight="1">
      <c r="A255" s="11"/>
      <c r="B255" s="11"/>
      <c r="C255" s="102"/>
      <c r="D255" s="189" t="s">
        <v>67</v>
      </c>
      <c r="E255" s="190"/>
      <c r="F255" s="190"/>
      <c r="G255" s="190"/>
      <c r="H255" s="190"/>
      <c r="I255" s="190"/>
      <c r="J255" s="190"/>
      <c r="K255" s="191"/>
      <c r="L255" s="192"/>
      <c r="M255" s="193"/>
      <c r="N255" s="119"/>
      <c r="O255" s="233"/>
      <c r="P255" s="234"/>
      <c r="Q255" s="234"/>
      <c r="R255" s="235"/>
      <c r="S255" s="191"/>
      <c r="T255" s="232"/>
      <c r="Z255" s="66"/>
    </row>
    <row r="256" spans="1:27" ht="20.100000000000001" customHeight="1">
      <c r="A256" s="11"/>
      <c r="B256" s="11"/>
      <c r="C256" s="102"/>
      <c r="D256" s="189" t="s">
        <v>68</v>
      </c>
      <c r="E256" s="190"/>
      <c r="F256" s="190"/>
      <c r="G256" s="190"/>
      <c r="H256" s="190"/>
      <c r="I256" s="190"/>
      <c r="J256" s="190"/>
      <c r="K256" s="191"/>
      <c r="L256" s="192"/>
      <c r="M256" s="193"/>
      <c r="N256" s="119"/>
      <c r="O256" s="233"/>
      <c r="P256" s="234"/>
      <c r="Q256" s="234"/>
      <c r="R256" s="235"/>
      <c r="S256" s="191"/>
      <c r="T256" s="232"/>
      <c r="Z256" s="66"/>
    </row>
    <row r="257" spans="1:27" ht="20.100000000000001" customHeight="1">
      <c r="A257" s="11"/>
      <c r="B257" s="11"/>
      <c r="C257" s="102"/>
      <c r="D257" s="189" t="s">
        <v>6</v>
      </c>
      <c r="E257" s="190"/>
      <c r="F257" s="190"/>
      <c r="G257" s="190"/>
      <c r="H257" s="190"/>
      <c r="I257" s="190"/>
      <c r="J257" s="190"/>
      <c r="K257" s="191"/>
      <c r="L257" s="192"/>
      <c r="M257" s="193"/>
      <c r="N257" s="119"/>
      <c r="O257" s="233"/>
      <c r="P257" s="234"/>
      <c r="Q257" s="234"/>
      <c r="R257" s="235"/>
      <c r="S257" s="191"/>
      <c r="T257" s="232"/>
      <c r="Z257" s="66"/>
    </row>
    <row r="258" spans="1:27" ht="20.100000000000001" customHeight="1">
      <c r="A258" s="11"/>
      <c r="B258" s="11"/>
      <c r="C258" s="102"/>
      <c r="D258" s="189" t="s">
        <v>69</v>
      </c>
      <c r="E258" s="190"/>
      <c r="F258" s="190"/>
      <c r="G258" s="190"/>
      <c r="H258" s="190"/>
      <c r="I258" s="190"/>
      <c r="J258" s="190"/>
      <c r="K258" s="191"/>
      <c r="L258" s="192"/>
      <c r="M258" s="193"/>
      <c r="N258" s="119"/>
      <c r="O258" s="233"/>
      <c r="P258" s="234"/>
      <c r="Q258" s="234"/>
      <c r="R258" s="235"/>
      <c r="S258" s="191"/>
      <c r="T258" s="232"/>
      <c r="Z258" s="66"/>
    </row>
    <row r="259" spans="1:27" ht="20.100000000000001" customHeight="1">
      <c r="A259" s="11"/>
      <c r="B259" s="11"/>
      <c r="C259" s="102"/>
      <c r="D259" s="189" t="s">
        <v>52</v>
      </c>
      <c r="E259" s="190"/>
      <c r="F259" s="190"/>
      <c r="G259" s="190"/>
      <c r="H259" s="190"/>
      <c r="I259" s="190"/>
      <c r="J259" s="190"/>
      <c r="K259" s="191"/>
      <c r="L259" s="192"/>
      <c r="M259" s="193"/>
      <c r="N259" s="119"/>
      <c r="O259" s="233"/>
      <c r="P259" s="234"/>
      <c r="Q259" s="234"/>
      <c r="R259" s="235"/>
      <c r="S259" s="191"/>
      <c r="T259" s="232"/>
      <c r="Z259" s="66"/>
    </row>
    <row r="260" spans="1:27" ht="20.100000000000001" customHeight="1">
      <c r="A260" s="11"/>
      <c r="B260" s="11"/>
      <c r="C260" s="102"/>
      <c r="D260" s="189" t="s">
        <v>53</v>
      </c>
      <c r="E260" s="190"/>
      <c r="F260" s="190"/>
      <c r="G260" s="190"/>
      <c r="H260" s="190"/>
      <c r="I260" s="190"/>
      <c r="J260" s="190"/>
      <c r="K260" s="191"/>
      <c r="L260" s="192"/>
      <c r="M260" s="193"/>
      <c r="N260" s="119"/>
      <c r="O260" s="233"/>
      <c r="P260" s="234"/>
      <c r="Q260" s="234"/>
      <c r="R260" s="235"/>
      <c r="S260" s="191"/>
      <c r="T260" s="232"/>
      <c r="Z260" s="66"/>
    </row>
    <row r="261" spans="1:27" ht="20.100000000000001" customHeight="1">
      <c r="A261" s="11"/>
      <c r="B261" s="11"/>
      <c r="C261" s="102"/>
      <c r="D261" s="189" t="s">
        <v>70</v>
      </c>
      <c r="E261" s="190"/>
      <c r="F261" s="190"/>
      <c r="G261" s="190"/>
      <c r="H261" s="190"/>
      <c r="I261" s="190"/>
      <c r="J261" s="190"/>
      <c r="K261" s="191"/>
      <c r="L261" s="192"/>
      <c r="M261" s="193"/>
      <c r="N261" s="119"/>
      <c r="O261" s="233"/>
      <c r="P261" s="234"/>
      <c r="Q261" s="234"/>
      <c r="R261" s="235"/>
      <c r="S261" s="191"/>
      <c r="T261" s="232"/>
      <c r="Z261" s="66"/>
    </row>
    <row r="262" spans="1:27" ht="20.100000000000001" customHeight="1">
      <c r="A262" s="11"/>
      <c r="B262" s="11"/>
      <c r="C262" s="102"/>
      <c r="D262" s="323" t="s">
        <v>71</v>
      </c>
      <c r="E262" s="190" t="s">
        <v>72</v>
      </c>
      <c r="F262" s="190"/>
      <c r="G262" s="190"/>
      <c r="H262" s="190"/>
      <c r="I262" s="190"/>
      <c r="J262" s="190"/>
      <c r="K262" s="191"/>
      <c r="L262" s="192"/>
      <c r="M262" s="193"/>
      <c r="N262" s="119"/>
      <c r="O262" s="233"/>
      <c r="P262" s="234"/>
      <c r="Q262" s="234"/>
      <c r="R262" s="235"/>
      <c r="S262" s="191"/>
      <c r="T262" s="232"/>
      <c r="Z262" s="66"/>
    </row>
    <row r="263" spans="1:27" ht="20.100000000000001" customHeight="1">
      <c r="A263" s="11"/>
      <c r="B263" s="11"/>
      <c r="C263" s="102"/>
      <c r="D263" s="323"/>
      <c r="E263" s="190" t="s">
        <v>73</v>
      </c>
      <c r="F263" s="190"/>
      <c r="G263" s="190"/>
      <c r="H263" s="190"/>
      <c r="I263" s="190"/>
      <c r="J263" s="190"/>
      <c r="K263" s="191"/>
      <c r="L263" s="192"/>
      <c r="M263" s="193"/>
      <c r="N263" s="119"/>
      <c r="O263" s="233"/>
      <c r="P263" s="234"/>
      <c r="Q263" s="234"/>
      <c r="R263" s="235"/>
      <c r="S263" s="191"/>
      <c r="T263" s="232"/>
      <c r="Z263" s="66"/>
    </row>
    <row r="264" spans="1:27" ht="20.100000000000001" customHeight="1">
      <c r="A264" s="11"/>
      <c r="B264" s="11"/>
      <c r="C264" s="102"/>
      <c r="D264" s="323"/>
      <c r="E264" s="190" t="s">
        <v>74</v>
      </c>
      <c r="F264" s="190"/>
      <c r="G264" s="190"/>
      <c r="H264" s="190"/>
      <c r="I264" s="190"/>
      <c r="J264" s="190"/>
      <c r="K264" s="191"/>
      <c r="L264" s="192"/>
      <c r="M264" s="193"/>
      <c r="N264" s="119"/>
      <c r="O264" s="233"/>
      <c r="P264" s="234"/>
      <c r="Q264" s="234"/>
      <c r="R264" s="235"/>
      <c r="S264" s="191"/>
      <c r="T264" s="232"/>
      <c r="Z264" s="66"/>
    </row>
    <row r="265" spans="1:27" ht="20.100000000000001" customHeight="1">
      <c r="A265" s="11"/>
      <c r="B265" s="11"/>
      <c r="C265" s="102"/>
      <c r="D265" s="323"/>
      <c r="E265" s="190" t="s">
        <v>75</v>
      </c>
      <c r="F265" s="190"/>
      <c r="G265" s="190"/>
      <c r="H265" s="190"/>
      <c r="I265" s="190"/>
      <c r="J265" s="190"/>
      <c r="K265" s="191"/>
      <c r="L265" s="192"/>
      <c r="M265" s="193"/>
      <c r="N265" s="119"/>
      <c r="O265" s="233"/>
      <c r="P265" s="234"/>
      <c r="Q265" s="234"/>
      <c r="R265" s="235"/>
      <c r="S265" s="191"/>
      <c r="T265" s="232"/>
      <c r="Z265" s="66"/>
    </row>
    <row r="266" spans="1:27" ht="20.100000000000001" customHeight="1">
      <c r="A266" s="11"/>
      <c r="B266" s="11"/>
      <c r="C266" s="102"/>
      <c r="D266" s="323"/>
      <c r="E266" s="190" t="s">
        <v>76</v>
      </c>
      <c r="F266" s="190"/>
      <c r="G266" s="190"/>
      <c r="H266" s="190"/>
      <c r="I266" s="190"/>
      <c r="J266" s="190"/>
      <c r="K266" s="191"/>
      <c r="L266" s="192"/>
      <c r="M266" s="193"/>
      <c r="N266" s="119"/>
      <c r="O266" s="233"/>
      <c r="P266" s="234"/>
      <c r="Q266" s="234"/>
      <c r="R266" s="235"/>
      <c r="S266" s="191"/>
      <c r="T266" s="232"/>
      <c r="Z266" s="66"/>
    </row>
    <row r="267" spans="1:27" ht="20.100000000000001" customHeight="1">
      <c r="A267" s="11"/>
      <c r="B267" s="11"/>
      <c r="C267" s="102"/>
      <c r="D267" s="323"/>
      <c r="E267" s="190" t="s">
        <v>77</v>
      </c>
      <c r="F267" s="190"/>
      <c r="G267" s="190"/>
      <c r="H267" s="190"/>
      <c r="I267" s="190"/>
      <c r="J267" s="190"/>
      <c r="K267" s="191"/>
      <c r="L267" s="192"/>
      <c r="M267" s="193"/>
      <c r="N267" s="119"/>
      <c r="O267" s="233"/>
      <c r="P267" s="234"/>
      <c r="Q267" s="234"/>
      <c r="R267" s="235"/>
      <c r="S267" s="191"/>
      <c r="T267" s="232"/>
      <c r="Z267" s="66"/>
    </row>
    <row r="268" spans="1:27" ht="20.100000000000001" customHeight="1">
      <c r="A268" s="11"/>
      <c r="B268" s="11"/>
      <c r="C268" s="102"/>
      <c r="D268" s="323"/>
      <c r="E268" s="190" t="s">
        <v>78</v>
      </c>
      <c r="F268" s="190"/>
      <c r="G268" s="190"/>
      <c r="H268" s="190"/>
      <c r="I268" s="190"/>
      <c r="J268" s="190"/>
      <c r="K268" s="191"/>
      <c r="L268" s="192"/>
      <c r="M268" s="193"/>
      <c r="N268" s="119"/>
      <c r="O268" s="233"/>
      <c r="P268" s="234"/>
      <c r="Q268" s="234"/>
      <c r="R268" s="235"/>
      <c r="S268" s="191"/>
      <c r="T268" s="232"/>
      <c r="Z268" s="66"/>
    </row>
    <row r="269" spans="1:27" ht="20.100000000000001" customHeight="1">
      <c r="A269" s="11"/>
      <c r="B269" s="11"/>
      <c r="C269" s="102"/>
      <c r="D269" s="323"/>
      <c r="E269" s="190" t="s">
        <v>60</v>
      </c>
      <c r="F269" s="190"/>
      <c r="G269" s="190"/>
      <c r="H269" s="190"/>
      <c r="I269" s="190"/>
      <c r="J269" s="190"/>
      <c r="K269" s="191"/>
      <c r="L269" s="192"/>
      <c r="M269" s="193"/>
      <c r="N269" s="119"/>
      <c r="O269" s="233"/>
      <c r="P269" s="234"/>
      <c r="Q269" s="234"/>
      <c r="R269" s="235"/>
      <c r="S269" s="191"/>
      <c r="T269" s="232"/>
      <c r="Z269" s="66"/>
    </row>
    <row r="270" spans="1:27" ht="20.100000000000001" customHeight="1">
      <c r="A270" s="11"/>
      <c r="B270" s="11"/>
      <c r="C270" s="102"/>
      <c r="D270" s="324"/>
      <c r="E270" s="443"/>
      <c r="F270" s="444"/>
      <c r="G270" s="444"/>
      <c r="H270" s="444"/>
      <c r="I270" s="444"/>
      <c r="J270" s="445"/>
      <c r="K270" s="236"/>
      <c r="L270" s="446"/>
      <c r="M270" s="447"/>
      <c r="N270" s="119"/>
      <c r="O270" s="448"/>
      <c r="P270" s="444"/>
      <c r="Q270" s="444"/>
      <c r="R270" s="445"/>
      <c r="S270" s="236"/>
      <c r="T270" s="237"/>
      <c r="Z270" s="66"/>
    </row>
    <row r="271" spans="1:27" ht="20.100000000000001" customHeight="1">
      <c r="A271" s="11"/>
      <c r="B271" s="11"/>
      <c r="C271" s="21"/>
      <c r="K271" s="120"/>
      <c r="L271" s="120"/>
      <c r="M271" s="120"/>
      <c r="Z271" s="66"/>
    </row>
    <row r="272" spans="1:27" ht="20.100000000000001" customHeight="1">
      <c r="A272" s="11"/>
      <c r="B272" s="11"/>
      <c r="C272" s="112"/>
      <c r="D272" s="167"/>
      <c r="E272" s="113"/>
      <c r="F272" s="167"/>
      <c r="G272" s="167"/>
      <c r="H272" s="167"/>
      <c r="I272" s="167"/>
      <c r="J272" s="167"/>
      <c r="K272" s="114"/>
      <c r="L272" s="115"/>
      <c r="M272" s="115"/>
      <c r="N272" s="115"/>
      <c r="O272" s="114"/>
      <c r="P272" s="115"/>
      <c r="Q272" s="115"/>
      <c r="R272" s="115"/>
      <c r="S272" s="114"/>
      <c r="T272" s="115"/>
      <c r="U272" s="115"/>
      <c r="V272" s="115"/>
      <c r="W272" s="115"/>
      <c r="X272" s="115"/>
      <c r="Y272" s="115"/>
      <c r="Z272" s="40"/>
      <c r="AA272" s="36"/>
    </row>
    <row r="273" spans="1:27" ht="20.100000000000001" customHeight="1">
      <c r="A273" s="11"/>
      <c r="B273" s="11"/>
      <c r="C273" s="116"/>
      <c r="D273" s="166"/>
      <c r="E273" s="121"/>
      <c r="F273" s="165"/>
      <c r="G273" s="165"/>
      <c r="H273" s="165"/>
      <c r="I273" s="165"/>
      <c r="J273" s="166"/>
      <c r="K273" s="117"/>
      <c r="L273" s="81"/>
      <c r="M273" s="81"/>
      <c r="N273" s="81"/>
      <c r="O273" s="117"/>
      <c r="P273" s="81"/>
      <c r="Q273" s="81"/>
      <c r="R273" s="81"/>
      <c r="S273" s="117"/>
      <c r="T273" s="81"/>
      <c r="U273" s="81"/>
      <c r="V273" s="81"/>
      <c r="W273" s="81"/>
      <c r="X273" s="81"/>
      <c r="Y273" s="81"/>
      <c r="Z273" s="171"/>
    </row>
    <row r="274" spans="1:27" ht="20.100000000000001" customHeight="1">
      <c r="A274" s="11"/>
      <c r="B274" s="11"/>
      <c r="C274" s="22"/>
    </row>
    <row r="275" spans="1:27" ht="20.100000000000001" customHeight="1">
      <c r="A275" s="11"/>
      <c r="B275" s="11"/>
      <c r="C275" s="307" t="s">
        <v>172</v>
      </c>
      <c r="D275" s="308"/>
      <c r="E275" s="308"/>
      <c r="F275" s="308"/>
      <c r="G275" s="308"/>
      <c r="H275" s="309"/>
    </row>
    <row r="276" spans="1:27" ht="20.100000000000001" customHeight="1">
      <c r="A276" s="11"/>
      <c r="B276" s="11"/>
      <c r="C276" s="21"/>
      <c r="D276" s="22"/>
      <c r="E276" s="22"/>
      <c r="F276" s="22"/>
      <c r="G276" s="22"/>
      <c r="H276" s="22"/>
      <c r="I276" s="23"/>
      <c r="J276" s="23"/>
      <c r="K276" s="23"/>
      <c r="L276" s="23"/>
      <c r="M276" s="23"/>
      <c r="N276" s="23"/>
      <c r="O276" s="23"/>
      <c r="P276" s="23"/>
      <c r="Q276" s="23"/>
      <c r="R276" s="23"/>
      <c r="S276" s="23"/>
      <c r="T276" s="23"/>
      <c r="U276" s="23"/>
      <c r="V276" s="23"/>
      <c r="W276" s="23"/>
      <c r="X276" s="23"/>
      <c r="Y276" s="23"/>
      <c r="Z276" s="24"/>
    </row>
    <row r="277" spans="1:27" ht="20.100000000000001" customHeight="1">
      <c r="A277" s="11"/>
      <c r="B277" s="11"/>
      <c r="C277" s="21"/>
      <c r="D277" s="26">
        <v>1</v>
      </c>
      <c r="E277" s="99" t="s">
        <v>12</v>
      </c>
      <c r="F277" s="99"/>
      <c r="G277" s="99"/>
      <c r="H277" s="99"/>
      <c r="I277" s="209"/>
      <c r="J277" s="209"/>
      <c r="K277" s="209"/>
      <c r="L277" s="209"/>
      <c r="M277" s="209"/>
      <c r="N277" s="122"/>
      <c r="O277" s="122"/>
      <c r="P277" s="122"/>
      <c r="Q277" s="122"/>
      <c r="R277" s="122"/>
      <c r="S277" s="122"/>
      <c r="T277" s="122"/>
      <c r="U277" s="122"/>
      <c r="V277" s="122"/>
      <c r="W277" s="122"/>
      <c r="X277" s="122"/>
      <c r="Y277" s="122"/>
      <c r="Z277" s="123"/>
      <c r="AA277" s="122"/>
    </row>
    <row r="278" spans="1:27" ht="20.100000000000001" customHeight="1">
      <c r="A278" s="11"/>
      <c r="B278" s="11"/>
      <c r="C278" s="21"/>
      <c r="D278" s="26"/>
      <c r="E278" s="124"/>
      <c r="F278" s="124"/>
      <c r="G278" s="124"/>
      <c r="H278" s="124"/>
      <c r="I278" s="32"/>
      <c r="J278" s="125" t="s">
        <v>209</v>
      </c>
      <c r="K278" s="109"/>
      <c r="L278" s="109"/>
      <c r="M278" s="109"/>
      <c r="N278" s="109"/>
      <c r="O278" s="109"/>
      <c r="P278" s="109"/>
      <c r="Q278" s="109"/>
      <c r="R278" s="109"/>
      <c r="S278" s="109"/>
      <c r="T278" s="109"/>
      <c r="U278" s="109"/>
      <c r="V278" s="109"/>
      <c r="W278" s="109"/>
      <c r="X278" s="109"/>
      <c r="Y278" s="109"/>
      <c r="Z278" s="126"/>
      <c r="AA278" s="109"/>
    </row>
    <row r="279" spans="1:27" ht="20.100000000000001" customHeight="1">
      <c r="A279" s="11"/>
      <c r="B279" s="11"/>
      <c r="C279" s="21"/>
      <c r="D279" s="26">
        <v>2</v>
      </c>
      <c r="E279" s="122" t="s">
        <v>13</v>
      </c>
      <c r="F279" s="122"/>
      <c r="G279" s="122"/>
      <c r="H279" s="122"/>
      <c r="I279" s="209"/>
      <c r="J279" s="209"/>
      <c r="K279" s="305"/>
      <c r="L279" s="209"/>
      <c r="M279" s="209"/>
      <c r="N279" s="45"/>
      <c r="O279" s="45"/>
      <c r="P279" s="45"/>
      <c r="Q279" s="45"/>
      <c r="R279" s="45"/>
      <c r="S279" s="45"/>
      <c r="T279" s="45"/>
      <c r="U279" s="45"/>
      <c r="V279" s="45"/>
      <c r="W279" s="45"/>
      <c r="X279" s="45"/>
      <c r="Y279" s="45"/>
      <c r="Z279" s="31"/>
      <c r="AA279" s="45"/>
    </row>
    <row r="280" spans="1:27" ht="20.100000000000001" customHeight="1">
      <c r="A280" s="11"/>
      <c r="B280" s="11"/>
      <c r="C280" s="21"/>
      <c r="D280" s="26"/>
      <c r="E280" s="124"/>
      <c r="F280" s="124"/>
      <c r="G280" s="124"/>
      <c r="H280" s="124"/>
      <c r="I280" s="127"/>
      <c r="J280" s="125" t="s">
        <v>210</v>
      </c>
      <c r="K280" s="109"/>
      <c r="L280" s="109"/>
      <c r="M280" s="109"/>
      <c r="N280" s="109"/>
      <c r="O280" s="109"/>
      <c r="P280" s="109"/>
      <c r="Q280" s="109"/>
      <c r="R280" s="109"/>
      <c r="S280" s="109"/>
      <c r="T280" s="109"/>
      <c r="U280" s="109"/>
      <c r="V280" s="109"/>
      <c r="W280" s="109"/>
      <c r="X280" s="109"/>
      <c r="Y280" s="109"/>
      <c r="Z280" s="126"/>
      <c r="AA280" s="109"/>
    </row>
    <row r="281" spans="1:27" ht="20.100000000000001" customHeight="1">
      <c r="A281" s="11"/>
      <c r="B281" s="11"/>
      <c r="C281" s="21"/>
      <c r="D281" s="26">
        <v>3</v>
      </c>
      <c r="E281" s="122" t="s">
        <v>32</v>
      </c>
      <c r="F281" s="122"/>
      <c r="G281" s="122"/>
      <c r="I281" s="127"/>
      <c r="J281" s="109"/>
      <c r="K281" s="109"/>
      <c r="L281" s="109"/>
      <c r="M281" s="109"/>
      <c r="N281" s="109"/>
      <c r="O281" s="109"/>
      <c r="P281" s="109"/>
      <c r="Q281" s="109"/>
      <c r="R281" s="109"/>
      <c r="S281" s="109"/>
      <c r="T281" s="109"/>
      <c r="U281" s="109"/>
      <c r="V281" s="109"/>
      <c r="W281" s="109"/>
      <c r="X281" s="109"/>
      <c r="Y281" s="109"/>
      <c r="Z281" s="126"/>
      <c r="AA281" s="109"/>
    </row>
    <row r="282" spans="1:27" ht="30" customHeight="1">
      <c r="A282" s="11"/>
      <c r="B282" s="11"/>
      <c r="C282" s="21"/>
      <c r="E282" s="199" t="s">
        <v>218</v>
      </c>
      <c r="F282" s="199"/>
      <c r="G282" s="199"/>
      <c r="H282" s="199"/>
      <c r="I282" s="199"/>
      <c r="J282" s="199"/>
      <c r="K282" s="199"/>
      <c r="L282" s="199"/>
      <c r="M282" s="199"/>
      <c r="N282" s="199"/>
      <c r="O282" s="199"/>
      <c r="P282" s="199"/>
      <c r="Q282" s="199"/>
      <c r="R282" s="199"/>
      <c r="S282" s="199"/>
      <c r="T282" s="199"/>
      <c r="U282" s="199"/>
      <c r="V282" s="199"/>
      <c r="W282" s="199"/>
      <c r="X282" s="199"/>
      <c r="Y282" s="199"/>
      <c r="Z282" s="128"/>
      <c r="AA282" s="171"/>
    </row>
    <row r="283" spans="1:27" ht="30" customHeight="1">
      <c r="A283" s="11"/>
      <c r="B283" s="11"/>
      <c r="C283" s="21"/>
      <c r="D283" s="66"/>
      <c r="E283" s="314" t="s">
        <v>33</v>
      </c>
      <c r="F283" s="315"/>
      <c r="G283" s="315"/>
      <c r="H283" s="315"/>
      <c r="I283" s="318" t="s">
        <v>81</v>
      </c>
      <c r="J283" s="315"/>
      <c r="K283" s="315"/>
      <c r="L283" s="315"/>
      <c r="M283" s="319"/>
      <c r="N283" s="435" t="str">
        <f>"登録年月日
"&amp;日付例</f>
        <v>登録年月日
例)2022/4/1、R4/4/1</v>
      </c>
      <c r="O283" s="435"/>
      <c r="P283" s="435"/>
      <c r="Q283" s="435"/>
      <c r="R283" s="436"/>
      <c r="Z283" s="66"/>
      <c r="AA283" s="129"/>
    </row>
    <row r="284" spans="1:27" ht="20.100000000000001" customHeight="1">
      <c r="A284" s="11"/>
      <c r="B284" s="11"/>
      <c r="C284" s="21"/>
      <c r="D284" s="66"/>
      <c r="E284" s="316" t="s">
        <v>34</v>
      </c>
      <c r="F284" s="317"/>
      <c r="G284" s="317"/>
      <c r="H284" s="317"/>
      <c r="I284" s="320"/>
      <c r="J284" s="321"/>
      <c r="K284" s="321"/>
      <c r="L284" s="321"/>
      <c r="M284" s="322"/>
      <c r="N284" s="437"/>
      <c r="O284" s="438"/>
      <c r="P284" s="438"/>
      <c r="Q284" s="438"/>
      <c r="R284" s="439"/>
      <c r="Z284" s="66"/>
      <c r="AA284" s="129"/>
    </row>
    <row r="285" spans="1:27" ht="20.100000000000001" customHeight="1">
      <c r="A285" s="11"/>
      <c r="B285" s="11"/>
      <c r="C285" s="21"/>
      <c r="D285" s="66"/>
      <c r="E285" s="257" t="s">
        <v>35</v>
      </c>
      <c r="F285" s="258"/>
      <c r="G285" s="258"/>
      <c r="H285" s="258"/>
      <c r="I285" s="246"/>
      <c r="J285" s="220"/>
      <c r="K285" s="220"/>
      <c r="L285" s="220"/>
      <c r="M285" s="247"/>
      <c r="N285" s="210"/>
      <c r="O285" s="211"/>
      <c r="P285" s="211"/>
      <c r="Q285" s="211"/>
      <c r="R285" s="212"/>
      <c r="Z285" s="66"/>
      <c r="AA285" s="129"/>
    </row>
    <row r="286" spans="1:27" ht="20.100000000000001" customHeight="1">
      <c r="A286" s="11"/>
      <c r="B286" s="11"/>
      <c r="C286" s="21"/>
      <c r="D286" s="66"/>
      <c r="E286" s="257" t="s">
        <v>36</v>
      </c>
      <c r="F286" s="258"/>
      <c r="G286" s="258"/>
      <c r="H286" s="258"/>
      <c r="I286" s="246"/>
      <c r="J286" s="220"/>
      <c r="K286" s="220"/>
      <c r="L286" s="220"/>
      <c r="M286" s="247"/>
      <c r="N286" s="210"/>
      <c r="O286" s="211"/>
      <c r="P286" s="211"/>
      <c r="Q286" s="211"/>
      <c r="R286" s="212"/>
      <c r="Z286" s="66"/>
      <c r="AA286" s="129"/>
    </row>
    <row r="287" spans="1:27" ht="20.100000000000001" customHeight="1">
      <c r="A287" s="11"/>
      <c r="B287" s="11"/>
      <c r="C287" s="21"/>
      <c r="D287" s="66"/>
      <c r="E287" s="257" t="s">
        <v>37</v>
      </c>
      <c r="F287" s="258"/>
      <c r="G287" s="258"/>
      <c r="H287" s="258"/>
      <c r="I287" s="246"/>
      <c r="J287" s="220"/>
      <c r="K287" s="220"/>
      <c r="L287" s="220"/>
      <c r="M287" s="247"/>
      <c r="N287" s="210"/>
      <c r="O287" s="211"/>
      <c r="P287" s="211"/>
      <c r="Q287" s="211"/>
      <c r="R287" s="212"/>
      <c r="Z287" s="66"/>
      <c r="AA287" s="129"/>
    </row>
    <row r="288" spans="1:27" ht="20.100000000000001" customHeight="1">
      <c r="A288" s="11"/>
      <c r="B288" s="11"/>
      <c r="C288" s="21"/>
      <c r="D288" s="66"/>
      <c r="E288" s="257" t="s">
        <v>38</v>
      </c>
      <c r="F288" s="258"/>
      <c r="G288" s="258"/>
      <c r="H288" s="258"/>
      <c r="I288" s="246"/>
      <c r="J288" s="220"/>
      <c r="K288" s="220"/>
      <c r="L288" s="220"/>
      <c r="M288" s="247"/>
      <c r="N288" s="210"/>
      <c r="O288" s="211"/>
      <c r="P288" s="211"/>
      <c r="Q288" s="211"/>
      <c r="R288" s="212"/>
      <c r="Z288" s="66"/>
      <c r="AA288" s="129"/>
    </row>
    <row r="289" spans="1:28" ht="20.100000000000001" customHeight="1">
      <c r="A289" s="11"/>
      <c r="B289" s="11"/>
      <c r="C289" s="21"/>
      <c r="D289" s="66"/>
      <c r="E289" s="257" t="s">
        <v>39</v>
      </c>
      <c r="F289" s="258"/>
      <c r="G289" s="258"/>
      <c r="H289" s="258"/>
      <c r="I289" s="246"/>
      <c r="J289" s="220"/>
      <c r="K289" s="220"/>
      <c r="L289" s="220"/>
      <c r="M289" s="247"/>
      <c r="N289" s="210"/>
      <c r="O289" s="211"/>
      <c r="P289" s="211"/>
      <c r="Q289" s="211"/>
      <c r="R289" s="212"/>
      <c r="Z289" s="66"/>
      <c r="AA289" s="129"/>
    </row>
    <row r="290" spans="1:28" ht="20.100000000000001" customHeight="1">
      <c r="A290" s="11"/>
      <c r="B290" s="11"/>
      <c r="C290" s="21"/>
      <c r="D290" s="66"/>
      <c r="E290" s="257" t="s">
        <v>40</v>
      </c>
      <c r="F290" s="258"/>
      <c r="G290" s="258"/>
      <c r="H290" s="258"/>
      <c r="I290" s="246"/>
      <c r="J290" s="220"/>
      <c r="K290" s="220"/>
      <c r="L290" s="220"/>
      <c r="M290" s="247"/>
      <c r="N290" s="210"/>
      <c r="O290" s="211"/>
      <c r="P290" s="211"/>
      <c r="Q290" s="211"/>
      <c r="R290" s="212"/>
      <c r="Z290" s="66"/>
      <c r="AA290" s="129"/>
    </row>
    <row r="291" spans="1:28" ht="20.100000000000001" customHeight="1">
      <c r="A291" s="11"/>
      <c r="B291" s="11"/>
      <c r="C291" s="21"/>
      <c r="D291" s="66"/>
      <c r="E291" s="257" t="s">
        <v>41</v>
      </c>
      <c r="F291" s="258"/>
      <c r="G291" s="258"/>
      <c r="H291" s="258"/>
      <c r="I291" s="246"/>
      <c r="J291" s="220"/>
      <c r="K291" s="220"/>
      <c r="L291" s="220"/>
      <c r="M291" s="247"/>
      <c r="N291" s="210"/>
      <c r="O291" s="211"/>
      <c r="P291" s="211"/>
      <c r="Q291" s="211"/>
      <c r="R291" s="212"/>
      <c r="Z291" s="66"/>
      <c r="AA291" s="129"/>
    </row>
    <row r="292" spans="1:28" ht="20.100000000000001" customHeight="1">
      <c r="A292" s="11"/>
      <c r="B292" s="82"/>
      <c r="C292" s="21"/>
      <c r="D292" s="66"/>
      <c r="E292" s="257" t="s">
        <v>42</v>
      </c>
      <c r="F292" s="258"/>
      <c r="G292" s="258"/>
      <c r="H292" s="258"/>
      <c r="I292" s="246"/>
      <c r="J292" s="220"/>
      <c r="K292" s="220"/>
      <c r="L292" s="220"/>
      <c r="M292" s="247"/>
      <c r="N292" s="210"/>
      <c r="O292" s="211"/>
      <c r="P292" s="211"/>
      <c r="Q292" s="211"/>
      <c r="R292" s="212"/>
      <c r="Z292" s="66"/>
      <c r="AA292" s="129"/>
    </row>
    <row r="293" spans="1:28" ht="20.100000000000001" customHeight="1">
      <c r="A293" s="11"/>
      <c r="B293" s="11"/>
      <c r="C293" s="21"/>
      <c r="D293" s="66"/>
      <c r="E293" s="219"/>
      <c r="F293" s="327"/>
      <c r="G293" s="327"/>
      <c r="H293" s="328"/>
      <c r="I293" s="246"/>
      <c r="J293" s="220"/>
      <c r="K293" s="220"/>
      <c r="L293" s="220"/>
      <c r="M293" s="247"/>
      <c r="N293" s="210"/>
      <c r="O293" s="211"/>
      <c r="P293" s="211"/>
      <c r="Q293" s="211"/>
      <c r="R293" s="212"/>
      <c r="Z293" s="66"/>
      <c r="AA293" s="129"/>
    </row>
    <row r="294" spans="1:28" ht="20.100000000000001" customHeight="1">
      <c r="A294" s="11"/>
      <c r="B294" s="11"/>
      <c r="C294" s="21"/>
      <c r="D294" s="66"/>
      <c r="E294" s="219"/>
      <c r="F294" s="327"/>
      <c r="G294" s="327"/>
      <c r="H294" s="328"/>
      <c r="I294" s="246"/>
      <c r="J294" s="220"/>
      <c r="K294" s="220"/>
      <c r="L294" s="220"/>
      <c r="M294" s="247"/>
      <c r="N294" s="210"/>
      <c r="O294" s="211"/>
      <c r="P294" s="211"/>
      <c r="Q294" s="211"/>
      <c r="R294" s="212"/>
      <c r="Z294" s="66"/>
      <c r="AA294" s="129"/>
    </row>
    <row r="295" spans="1:28" ht="20.100000000000001" customHeight="1">
      <c r="A295" s="11"/>
      <c r="B295" s="11"/>
      <c r="C295" s="21"/>
      <c r="D295" s="66"/>
      <c r="E295" s="219"/>
      <c r="F295" s="327"/>
      <c r="G295" s="327"/>
      <c r="H295" s="328"/>
      <c r="I295" s="246"/>
      <c r="J295" s="220"/>
      <c r="K295" s="220"/>
      <c r="L295" s="220"/>
      <c r="M295" s="247"/>
      <c r="N295" s="210"/>
      <c r="O295" s="211"/>
      <c r="P295" s="211"/>
      <c r="Q295" s="211"/>
      <c r="R295" s="212"/>
      <c r="Z295" s="66"/>
      <c r="AA295" s="129"/>
    </row>
    <row r="296" spans="1:28" ht="20.100000000000001" customHeight="1">
      <c r="A296" s="11"/>
      <c r="B296" s="11"/>
      <c r="C296" s="21"/>
      <c r="D296" s="66"/>
      <c r="E296" s="219"/>
      <c r="F296" s="327"/>
      <c r="G296" s="327"/>
      <c r="H296" s="328"/>
      <c r="I296" s="246"/>
      <c r="J296" s="220"/>
      <c r="K296" s="220"/>
      <c r="L296" s="220"/>
      <c r="M296" s="247"/>
      <c r="N296" s="210"/>
      <c r="O296" s="211"/>
      <c r="P296" s="211"/>
      <c r="Q296" s="211"/>
      <c r="R296" s="212"/>
      <c r="Z296" s="66"/>
      <c r="AA296" s="129"/>
    </row>
    <row r="297" spans="1:28" ht="20.100000000000001" customHeight="1">
      <c r="A297" s="11"/>
      <c r="B297" s="11"/>
      <c r="C297" s="21"/>
      <c r="D297" s="66"/>
      <c r="E297" s="219"/>
      <c r="F297" s="327"/>
      <c r="G297" s="327"/>
      <c r="H297" s="328"/>
      <c r="I297" s="246"/>
      <c r="J297" s="220"/>
      <c r="K297" s="220"/>
      <c r="L297" s="220"/>
      <c r="M297" s="247"/>
      <c r="N297" s="210"/>
      <c r="O297" s="211"/>
      <c r="P297" s="211"/>
      <c r="Q297" s="211"/>
      <c r="R297" s="212"/>
      <c r="Z297" s="66"/>
      <c r="AA297" s="129"/>
    </row>
    <row r="298" spans="1:28" ht="20.100000000000001" customHeight="1">
      <c r="A298" s="11"/>
      <c r="B298" s="11"/>
      <c r="C298" s="21"/>
      <c r="D298" s="66"/>
      <c r="E298" s="243"/>
      <c r="F298" s="348"/>
      <c r="G298" s="348"/>
      <c r="H298" s="349"/>
      <c r="I298" s="433"/>
      <c r="J298" s="244"/>
      <c r="K298" s="244"/>
      <c r="L298" s="244"/>
      <c r="M298" s="434"/>
      <c r="N298" s="213"/>
      <c r="O298" s="214"/>
      <c r="P298" s="214"/>
      <c r="Q298" s="214"/>
      <c r="R298" s="215"/>
      <c r="Z298" s="66"/>
      <c r="AA298" s="129"/>
    </row>
    <row r="299" spans="1:28" ht="20.100000000000001" customHeight="1">
      <c r="A299" s="11"/>
      <c r="B299" s="11"/>
      <c r="C299" s="21"/>
      <c r="D299" s="130"/>
      <c r="E299" s="45"/>
      <c r="F299" s="45"/>
      <c r="G299" s="45"/>
      <c r="H299" s="45"/>
      <c r="I299" s="45"/>
      <c r="J299" s="45"/>
      <c r="K299" s="45"/>
      <c r="L299" s="45"/>
      <c r="M299" s="45"/>
      <c r="N299" s="45"/>
      <c r="O299" s="45"/>
      <c r="P299" s="45"/>
      <c r="Q299" s="45"/>
      <c r="R299" s="45"/>
      <c r="S299" s="45"/>
      <c r="T299" s="45"/>
      <c r="U299" s="45"/>
      <c r="V299" s="45"/>
      <c r="W299" s="45"/>
      <c r="X299" s="45"/>
      <c r="Y299" s="45"/>
      <c r="Z299" s="31"/>
      <c r="AA299" s="129"/>
    </row>
    <row r="300" spans="1:28" ht="20.100000000000001" customHeight="1">
      <c r="A300" s="11"/>
      <c r="B300" s="11"/>
      <c r="C300" s="21"/>
      <c r="D300" s="26">
        <v>4</v>
      </c>
      <c r="E300" s="122" t="s">
        <v>186</v>
      </c>
      <c r="F300" s="122"/>
      <c r="G300" s="122"/>
      <c r="I300" s="127"/>
      <c r="J300" s="109"/>
      <c r="K300" s="109"/>
      <c r="L300" s="109"/>
      <c r="M300" s="109"/>
      <c r="N300" s="109"/>
      <c r="O300" s="109"/>
      <c r="P300" s="109"/>
      <c r="Q300" s="109"/>
      <c r="R300" s="109"/>
      <c r="S300" s="109"/>
      <c r="T300" s="109"/>
      <c r="U300" s="109"/>
      <c r="V300" s="109"/>
      <c r="W300" s="109"/>
      <c r="X300" s="109"/>
      <c r="Y300" s="109"/>
      <c r="Z300" s="126"/>
      <c r="AA300" s="109"/>
    </row>
    <row r="301" spans="1:28" ht="30" customHeight="1">
      <c r="A301" s="11"/>
      <c r="B301" s="11"/>
      <c r="C301" s="21"/>
      <c r="E301" s="199" t="s">
        <v>212</v>
      </c>
      <c r="F301" s="199"/>
      <c r="G301" s="199"/>
      <c r="H301" s="199"/>
      <c r="I301" s="199"/>
      <c r="J301" s="199"/>
      <c r="K301" s="199"/>
      <c r="L301" s="199"/>
      <c r="M301" s="199"/>
      <c r="N301" s="199"/>
      <c r="O301" s="199"/>
      <c r="P301" s="199"/>
      <c r="Q301" s="199"/>
      <c r="R301" s="199"/>
      <c r="S301" s="199"/>
      <c r="T301" s="199"/>
      <c r="U301" s="199"/>
      <c r="V301" s="199"/>
      <c r="W301" s="199"/>
      <c r="X301" s="199"/>
      <c r="Y301" s="199"/>
      <c r="Z301" s="128"/>
      <c r="AA301" s="171"/>
    </row>
    <row r="302" spans="1:28" ht="20.100000000000001" customHeight="1">
      <c r="A302" s="131">
        <f>IF(COUNTIF(L303:L337,"○")+COUNTIF(T303:T313,"○")&lt;1, 1001, 0)</f>
        <v>1001</v>
      </c>
      <c r="B302" s="144"/>
      <c r="C302" s="21"/>
      <c r="D302" s="66"/>
      <c r="E302" s="216" t="s">
        <v>211</v>
      </c>
      <c r="F302" s="217"/>
      <c r="G302" s="217"/>
      <c r="H302" s="217"/>
      <c r="I302" s="217"/>
      <c r="J302" s="217"/>
      <c r="K302" s="218"/>
      <c r="L302" s="168" t="s">
        <v>14</v>
      </c>
      <c r="M302" s="133" t="s">
        <v>189</v>
      </c>
      <c r="N302" s="490" t="s">
        <v>192</v>
      </c>
      <c r="O302" s="469"/>
      <c r="P302" s="119"/>
      <c r="Q302" s="152" t="s">
        <v>107</v>
      </c>
      <c r="R302" s="153"/>
      <c r="S302" s="154"/>
      <c r="T302" s="259" t="s">
        <v>14</v>
      </c>
      <c r="U302" s="260"/>
      <c r="V302" s="469" t="s">
        <v>189</v>
      </c>
      <c r="W302" s="260"/>
      <c r="X302" s="469" t="s">
        <v>192</v>
      </c>
      <c r="Y302" s="470"/>
      <c r="Z302" s="66"/>
      <c r="AB302" s="9" t="s">
        <v>220</v>
      </c>
    </row>
    <row r="303" spans="1:28" ht="20.100000000000001" customHeight="1">
      <c r="A303" s="171">
        <f>IF(AND($L303="○", TRIM(N303)=""), 1001,0)</f>
        <v>0</v>
      </c>
      <c r="B303" s="131"/>
      <c r="C303" s="25"/>
      <c r="D303" s="66"/>
      <c r="E303" s="487" t="s">
        <v>190</v>
      </c>
      <c r="F303" s="200" t="s">
        <v>82</v>
      </c>
      <c r="G303" s="201"/>
      <c r="H303" s="201"/>
      <c r="I303" s="201"/>
      <c r="J303" s="201"/>
      <c r="K303" s="202"/>
      <c r="L303" s="174"/>
      <c r="M303" s="134"/>
      <c r="N303" s="464"/>
      <c r="O303" s="491"/>
      <c r="Q303" s="476" t="s">
        <v>198</v>
      </c>
      <c r="R303" s="157" t="s">
        <v>97</v>
      </c>
      <c r="S303" s="158"/>
      <c r="T303" s="181"/>
      <c r="U303" s="182"/>
      <c r="V303" s="471"/>
      <c r="W303" s="182"/>
      <c r="X303" s="464"/>
      <c r="Y303" s="465"/>
      <c r="Z303" s="66"/>
      <c r="AB303" s="160">
        <f>IF(AND($T303="○", TRIM(X303)=""), 1001,0)</f>
        <v>0</v>
      </c>
    </row>
    <row r="304" spans="1:28" ht="20.100000000000001" customHeight="1">
      <c r="A304" s="131">
        <f>IF(AND($L304="○", TRIM(N304)=""), 1001,0)</f>
        <v>0</v>
      </c>
      <c r="B304" s="131"/>
      <c r="C304" s="25"/>
      <c r="D304" s="66"/>
      <c r="E304" s="488"/>
      <c r="F304" s="175" t="s">
        <v>83</v>
      </c>
      <c r="G304" s="176"/>
      <c r="H304" s="176"/>
      <c r="I304" s="176"/>
      <c r="J304" s="176"/>
      <c r="K304" s="177"/>
      <c r="L304" s="161"/>
      <c r="M304" s="135"/>
      <c r="N304" s="187"/>
      <c r="O304" s="188"/>
      <c r="Q304" s="477"/>
      <c r="R304" s="150" t="s">
        <v>98</v>
      </c>
      <c r="S304" s="151"/>
      <c r="T304" s="183"/>
      <c r="U304" s="184"/>
      <c r="V304" s="472"/>
      <c r="W304" s="184"/>
      <c r="X304" s="187"/>
      <c r="Y304" s="466"/>
      <c r="Z304" s="66"/>
      <c r="AB304" s="160">
        <f>IF(AND($T304="○", TRIM(X304)=""), 1001,0)</f>
        <v>0</v>
      </c>
    </row>
    <row r="305" spans="1:28" ht="20.100000000000001" customHeight="1">
      <c r="A305" s="131">
        <f>IF(AND($L305="○", TRIM(N305)=""), 1001,0)</f>
        <v>0</v>
      </c>
      <c r="B305" s="131"/>
      <c r="C305" s="25"/>
      <c r="D305" s="66"/>
      <c r="E305" s="489"/>
      <c r="F305" s="178" t="s">
        <v>84</v>
      </c>
      <c r="G305" s="179"/>
      <c r="H305" s="179"/>
      <c r="I305" s="179"/>
      <c r="J305" s="179"/>
      <c r="K305" s="180"/>
      <c r="L305" s="162"/>
      <c r="M305" s="136"/>
      <c r="N305" s="467"/>
      <c r="O305" s="492"/>
      <c r="Q305" s="477"/>
      <c r="R305" s="150" t="s">
        <v>99</v>
      </c>
      <c r="S305" s="151"/>
      <c r="T305" s="183"/>
      <c r="U305" s="184"/>
      <c r="V305" s="472"/>
      <c r="W305" s="184"/>
      <c r="X305" s="187"/>
      <c r="Y305" s="466"/>
      <c r="Z305" s="66"/>
      <c r="AB305" s="160">
        <f>IF(AND($T305="○", TRIM(X305)=""), 1001,0)</f>
        <v>0</v>
      </c>
    </row>
    <row r="306" spans="1:28" ht="20.100000000000001" customHeight="1">
      <c r="A306" s="131">
        <f>IF(AND($L306="○", TRIM(N306)=""), 1001,0)</f>
        <v>0</v>
      </c>
      <c r="B306" s="131"/>
      <c r="C306" s="25"/>
      <c r="E306" s="473" t="s">
        <v>196</v>
      </c>
      <c r="F306" s="200" t="s">
        <v>191</v>
      </c>
      <c r="G306" s="201"/>
      <c r="H306" s="201"/>
      <c r="I306" s="201"/>
      <c r="J306" s="201"/>
      <c r="K306" s="202"/>
      <c r="L306" s="174"/>
      <c r="M306" s="137"/>
      <c r="N306" s="464"/>
      <c r="O306" s="491"/>
      <c r="Q306" s="477"/>
      <c r="R306" s="150" t="s">
        <v>100</v>
      </c>
      <c r="S306" s="151"/>
      <c r="T306" s="183"/>
      <c r="U306" s="184"/>
      <c r="V306" s="472"/>
      <c r="W306" s="184"/>
      <c r="X306" s="187"/>
      <c r="Y306" s="466"/>
      <c r="Z306" s="66"/>
      <c r="AB306" s="160">
        <f>IF(AND($T306="○", TRIM(X306)=""), 1001,0)</f>
        <v>0</v>
      </c>
    </row>
    <row r="307" spans="1:28" ht="20.100000000000001" customHeight="1">
      <c r="A307" s="131">
        <f>IF(AND($L307="○", TRIM(N307)=""), 1001,0)</f>
        <v>0</v>
      </c>
      <c r="B307" s="131"/>
      <c r="C307" s="25"/>
      <c r="E307" s="474"/>
      <c r="F307" s="175" t="s">
        <v>96</v>
      </c>
      <c r="G307" s="176"/>
      <c r="H307" s="176"/>
      <c r="I307" s="176"/>
      <c r="J307" s="176"/>
      <c r="K307" s="177"/>
      <c r="L307" s="161"/>
      <c r="M307" s="135"/>
      <c r="N307" s="187"/>
      <c r="O307" s="188"/>
      <c r="Q307" s="477"/>
      <c r="R307" s="150" t="s">
        <v>199</v>
      </c>
      <c r="S307" s="151"/>
      <c r="T307" s="183"/>
      <c r="U307" s="184"/>
      <c r="V307" s="472"/>
      <c r="W307" s="184"/>
      <c r="X307" s="187"/>
      <c r="Y307" s="466"/>
      <c r="Z307" s="66"/>
      <c r="AB307" s="160">
        <f>IF(AND($T307="○", TRIM(X307)=""), 1001,0)</f>
        <v>0</v>
      </c>
    </row>
    <row r="308" spans="1:28" ht="20.100000000000001" customHeight="1">
      <c r="A308" s="131">
        <f>IF(AND($L308="○", TRIM(N308)=""), 1001,0)</f>
        <v>0</v>
      </c>
      <c r="B308" s="131"/>
      <c r="C308" s="25"/>
      <c r="E308" s="474"/>
      <c r="F308" s="175" t="s">
        <v>187</v>
      </c>
      <c r="G308" s="176"/>
      <c r="H308" s="176"/>
      <c r="I308" s="176"/>
      <c r="J308" s="176"/>
      <c r="K308" s="177"/>
      <c r="L308" s="161"/>
      <c r="M308" s="135"/>
      <c r="N308" s="187"/>
      <c r="O308" s="188"/>
      <c r="Q308" s="477"/>
      <c r="R308" s="150" t="s">
        <v>200</v>
      </c>
      <c r="S308" s="151"/>
      <c r="T308" s="183"/>
      <c r="U308" s="184"/>
      <c r="V308" s="472"/>
      <c r="W308" s="184"/>
      <c r="X308" s="187"/>
      <c r="Y308" s="466"/>
      <c r="Z308" s="66"/>
      <c r="AB308" s="160">
        <f>IF(AND($T308="○", TRIM(X308)=""), 1001,0)</f>
        <v>0</v>
      </c>
    </row>
    <row r="309" spans="1:28" ht="20.100000000000001" customHeight="1">
      <c r="A309" s="131">
        <f>IF(AND($L309="○", TRIM(N309)=""), 1001,0)</f>
        <v>0</v>
      </c>
      <c r="B309" s="131"/>
      <c r="C309" s="25"/>
      <c r="E309" s="474"/>
      <c r="F309" s="175" t="s">
        <v>85</v>
      </c>
      <c r="G309" s="176"/>
      <c r="H309" s="176"/>
      <c r="I309" s="176"/>
      <c r="J309" s="176"/>
      <c r="K309" s="177"/>
      <c r="L309" s="161"/>
      <c r="M309" s="135"/>
      <c r="N309" s="187"/>
      <c r="O309" s="188"/>
      <c r="Q309" s="477"/>
      <c r="R309" s="150" t="s">
        <v>101</v>
      </c>
      <c r="S309" s="151"/>
      <c r="T309" s="183"/>
      <c r="U309" s="184"/>
      <c r="V309" s="472"/>
      <c r="W309" s="184"/>
      <c r="X309" s="187"/>
      <c r="Y309" s="466"/>
      <c r="Z309" s="66"/>
      <c r="AB309" s="160">
        <f>IF(AND($T309="○", TRIM(X309)=""), 1001,0)</f>
        <v>0</v>
      </c>
    </row>
    <row r="310" spans="1:28" ht="20.100000000000001" customHeight="1">
      <c r="A310" s="131">
        <f>IF(AND($L310="○", TRIM(N310)=""), 1001,0)</f>
        <v>0</v>
      </c>
      <c r="B310" s="131"/>
      <c r="C310" s="25"/>
      <c r="E310" s="474"/>
      <c r="F310" s="175" t="s">
        <v>0</v>
      </c>
      <c r="G310" s="176"/>
      <c r="H310" s="176"/>
      <c r="I310" s="176"/>
      <c r="J310" s="176"/>
      <c r="K310" s="177"/>
      <c r="L310" s="161"/>
      <c r="M310" s="135"/>
      <c r="N310" s="187"/>
      <c r="O310" s="188"/>
      <c r="Q310" s="478"/>
      <c r="R310" s="155" t="s">
        <v>201</v>
      </c>
      <c r="S310" s="156"/>
      <c r="T310" s="185"/>
      <c r="U310" s="186"/>
      <c r="V310" s="486"/>
      <c r="W310" s="186"/>
      <c r="X310" s="467"/>
      <c r="Y310" s="468"/>
      <c r="Z310" s="66"/>
      <c r="AB310" s="160">
        <f>IF(AND($T310="○", TRIM(X310)=""), 1001,0)</f>
        <v>0</v>
      </c>
    </row>
    <row r="311" spans="1:28" ht="20.100000000000001" customHeight="1">
      <c r="A311" s="131">
        <f>IF(AND($L311="○", TRIM(N311)=""), 1001,0)</f>
        <v>0</v>
      </c>
      <c r="B311" s="131"/>
      <c r="C311" s="25"/>
      <c r="E311" s="474"/>
      <c r="F311" s="175" t="s">
        <v>1</v>
      </c>
      <c r="G311" s="176"/>
      <c r="H311" s="176"/>
      <c r="I311" s="176"/>
      <c r="J311" s="176"/>
      <c r="K311" s="177"/>
      <c r="L311" s="161"/>
      <c r="M311" s="135"/>
      <c r="N311" s="187"/>
      <c r="O311" s="188"/>
      <c r="Q311" s="476" t="s">
        <v>79</v>
      </c>
      <c r="R311" s="157" t="s">
        <v>202</v>
      </c>
      <c r="S311" s="158"/>
      <c r="T311" s="181"/>
      <c r="U311" s="182"/>
      <c r="V311" s="480"/>
      <c r="W311" s="481"/>
      <c r="X311" s="464"/>
      <c r="Y311" s="465"/>
      <c r="Z311" s="66"/>
      <c r="AB311" s="160">
        <f>IF(AND($T311="○", TRIM(X311)=""), 1001,0)</f>
        <v>0</v>
      </c>
    </row>
    <row r="312" spans="1:28" ht="20.100000000000001" customHeight="1">
      <c r="A312" s="131">
        <f>IF(AND($L312="○", TRIM(N312)=""), 1001,0)</f>
        <v>0</v>
      </c>
      <c r="B312" s="131"/>
      <c r="C312" s="25"/>
      <c r="E312" s="474"/>
      <c r="F312" s="175" t="s">
        <v>2</v>
      </c>
      <c r="G312" s="176"/>
      <c r="H312" s="176"/>
      <c r="I312" s="176"/>
      <c r="J312" s="176"/>
      <c r="K312" s="177"/>
      <c r="L312" s="161"/>
      <c r="M312" s="135"/>
      <c r="N312" s="187"/>
      <c r="O312" s="188"/>
      <c r="Q312" s="477"/>
      <c r="R312" s="150" t="s">
        <v>102</v>
      </c>
      <c r="S312" s="151"/>
      <c r="T312" s="183"/>
      <c r="U312" s="184"/>
      <c r="V312" s="482"/>
      <c r="W312" s="483"/>
      <c r="X312" s="187"/>
      <c r="Y312" s="466"/>
      <c r="Z312" s="66"/>
      <c r="AB312" s="160">
        <f>IF(AND($T312="○", TRIM(X312)=""), 1001,0)</f>
        <v>0</v>
      </c>
    </row>
    <row r="313" spans="1:28" ht="20.100000000000001" customHeight="1">
      <c r="A313" s="131">
        <f>IF(AND($L313="○", TRIM(N313)=""), 1001,0)</f>
        <v>0</v>
      </c>
      <c r="B313" s="131"/>
      <c r="C313" s="25"/>
      <c r="E313" s="474"/>
      <c r="F313" s="175" t="s">
        <v>197</v>
      </c>
      <c r="G313" s="176"/>
      <c r="H313" s="176"/>
      <c r="I313" s="176"/>
      <c r="J313" s="176"/>
      <c r="K313" s="177"/>
      <c r="L313" s="161"/>
      <c r="M313" s="135"/>
      <c r="N313" s="187"/>
      <c r="O313" s="188"/>
      <c r="Q313" s="478"/>
      <c r="R313" s="155" t="s">
        <v>52</v>
      </c>
      <c r="S313" s="156"/>
      <c r="T313" s="185"/>
      <c r="U313" s="186"/>
      <c r="V313" s="484"/>
      <c r="W313" s="485"/>
      <c r="X313" s="467"/>
      <c r="Y313" s="468"/>
      <c r="Z313" s="66"/>
      <c r="AB313" s="160">
        <f>IF(AND($T313="○", TRIM(X313)=""), 1001,0)</f>
        <v>0</v>
      </c>
    </row>
    <row r="314" spans="1:28" ht="20.100000000000001" customHeight="1">
      <c r="A314" s="131">
        <f>IF(AND($L314="○", TRIM(N314)=""), 1001,0)</f>
        <v>0</v>
      </c>
      <c r="B314" s="131"/>
      <c r="C314" s="25"/>
      <c r="E314" s="474"/>
      <c r="F314" s="175" t="s">
        <v>203</v>
      </c>
      <c r="G314" s="176"/>
      <c r="H314" s="176"/>
      <c r="I314" s="176"/>
      <c r="J314" s="176"/>
      <c r="K314" s="177"/>
      <c r="L314" s="145"/>
      <c r="M314" s="138"/>
      <c r="N314" s="187"/>
      <c r="O314" s="188"/>
      <c r="P314" s="45"/>
      <c r="S314" s="120"/>
      <c r="T314" s="120"/>
      <c r="U314" s="120"/>
      <c r="V314" s="120"/>
      <c r="W314" s="120"/>
      <c r="X314" s="139"/>
      <c r="Y314" s="120"/>
      <c r="Z314" s="66"/>
    </row>
    <row r="315" spans="1:28" ht="20.100000000000001" customHeight="1">
      <c r="A315" s="131">
        <f>IF(AND($L315="○", TRIM(N315)=""), 1001,0)</f>
        <v>0</v>
      </c>
      <c r="B315" s="131"/>
      <c r="C315" s="25"/>
      <c r="E315" s="475"/>
      <c r="F315" s="178" t="s">
        <v>188</v>
      </c>
      <c r="G315" s="179"/>
      <c r="H315" s="179"/>
      <c r="I315" s="179"/>
      <c r="J315" s="179"/>
      <c r="K315" s="180"/>
      <c r="L315" s="145"/>
      <c r="M315" s="138"/>
      <c r="N315" s="467"/>
      <c r="O315" s="492"/>
      <c r="P315" s="45"/>
      <c r="X315" s="45"/>
      <c r="Z315" s="66"/>
    </row>
    <row r="316" spans="1:28" ht="20.100000000000001" customHeight="1">
      <c r="A316" s="131">
        <f>IF(AND($L316="○", TRIM(N316)=""), 1001,0)</f>
        <v>0</v>
      </c>
      <c r="B316" s="131"/>
      <c r="C316" s="25"/>
      <c r="E316" s="271" t="s">
        <v>61</v>
      </c>
      <c r="F316" s="272"/>
      <c r="G316" s="272"/>
      <c r="H316" s="272"/>
      <c r="I316" s="272"/>
      <c r="J316" s="272"/>
      <c r="K316" s="479"/>
      <c r="L316" s="147"/>
      <c r="M316" s="146"/>
      <c r="N316" s="493"/>
      <c r="O316" s="494"/>
      <c r="P316" s="45"/>
      <c r="Q316" s="132"/>
      <c r="X316" s="45"/>
      <c r="Z316" s="66"/>
    </row>
    <row r="317" spans="1:28" ht="20.100000000000001" customHeight="1">
      <c r="A317" s="131">
        <f>IF(AND($L317="○", TRIM(N317)=""), 1001,0)</f>
        <v>0</v>
      </c>
      <c r="B317" s="131"/>
      <c r="C317" s="25"/>
      <c r="E317" s="476" t="s">
        <v>207</v>
      </c>
      <c r="F317" s="200" t="s">
        <v>108</v>
      </c>
      <c r="G317" s="201"/>
      <c r="H317" s="201"/>
      <c r="I317" s="201"/>
      <c r="J317" s="201"/>
      <c r="K317" s="202"/>
      <c r="L317" s="149"/>
      <c r="M317" s="4"/>
      <c r="N317" s="464"/>
      <c r="O317" s="491"/>
      <c r="P317" s="45"/>
      <c r="X317" s="45"/>
      <c r="Z317" s="66"/>
    </row>
    <row r="318" spans="1:28" ht="20.100000000000001" customHeight="1">
      <c r="A318" s="131">
        <f>IF(AND($L318="○", TRIM(N318)=""), 1001,0)</f>
        <v>0</v>
      </c>
      <c r="B318" s="131"/>
      <c r="C318" s="25"/>
      <c r="E318" s="477"/>
      <c r="F318" s="175" t="s">
        <v>87</v>
      </c>
      <c r="G318" s="176"/>
      <c r="H318" s="176"/>
      <c r="I318" s="176"/>
      <c r="J318" s="176"/>
      <c r="K318" s="177"/>
      <c r="L318" s="161"/>
      <c r="M318" s="3"/>
      <c r="N318" s="187"/>
      <c r="O318" s="188"/>
      <c r="P318" s="45"/>
      <c r="X318" s="45"/>
      <c r="Z318" s="66"/>
    </row>
    <row r="319" spans="1:28" ht="20.100000000000001" customHeight="1">
      <c r="A319" s="131">
        <f>IF(AND($L319="○", TRIM(N319)=""), 1001,0)</f>
        <v>0</v>
      </c>
      <c r="B319" s="131"/>
      <c r="C319" s="25"/>
      <c r="E319" s="477"/>
      <c r="F319" s="175" t="s">
        <v>88</v>
      </c>
      <c r="G319" s="176"/>
      <c r="H319" s="176"/>
      <c r="I319" s="176"/>
      <c r="J319" s="176"/>
      <c r="K319" s="177"/>
      <c r="L319" s="161"/>
      <c r="M319" s="3"/>
      <c r="N319" s="187"/>
      <c r="O319" s="188"/>
      <c r="P319" s="45"/>
      <c r="X319" s="45"/>
      <c r="Z319" s="66"/>
    </row>
    <row r="320" spans="1:28" ht="20.100000000000001" customHeight="1">
      <c r="A320" s="131">
        <f>IF(AND($L320="○", TRIM(N320)=""), 1001,0)</f>
        <v>0</v>
      </c>
      <c r="B320" s="131"/>
      <c r="C320" s="25"/>
      <c r="E320" s="477"/>
      <c r="F320" s="175" t="s">
        <v>89</v>
      </c>
      <c r="G320" s="176"/>
      <c r="H320" s="176"/>
      <c r="I320" s="176"/>
      <c r="J320" s="176"/>
      <c r="K320" s="177"/>
      <c r="L320" s="161"/>
      <c r="M320" s="3"/>
      <c r="N320" s="187"/>
      <c r="O320" s="188"/>
      <c r="P320" s="45"/>
      <c r="X320" s="45"/>
      <c r="Z320" s="66"/>
    </row>
    <row r="321" spans="1:27" ht="20.100000000000001" customHeight="1">
      <c r="A321" s="131">
        <f>IF(AND($L321="○", TRIM(N321)=""), 1001,0)</f>
        <v>0</v>
      </c>
      <c r="B321" s="131"/>
      <c r="C321" s="25"/>
      <c r="E321" s="477"/>
      <c r="F321" s="175" t="s">
        <v>109</v>
      </c>
      <c r="G321" s="176"/>
      <c r="H321" s="176"/>
      <c r="I321" s="176"/>
      <c r="J321" s="176"/>
      <c r="K321" s="177"/>
      <c r="L321" s="161"/>
      <c r="M321" s="3"/>
      <c r="N321" s="187"/>
      <c r="O321" s="188"/>
      <c r="P321" s="45"/>
      <c r="X321" s="45"/>
      <c r="Z321" s="66"/>
    </row>
    <row r="322" spans="1:27" ht="20.100000000000001" customHeight="1">
      <c r="A322" s="131">
        <f>IF(AND($L322="○", TRIM(N322)=""), 1001,0)</f>
        <v>0</v>
      </c>
      <c r="B322" s="131"/>
      <c r="C322" s="25"/>
      <c r="E322" s="477"/>
      <c r="F322" s="175" t="s">
        <v>204</v>
      </c>
      <c r="G322" s="176"/>
      <c r="H322" s="176"/>
      <c r="I322" s="176"/>
      <c r="J322" s="176"/>
      <c r="K322" s="177"/>
      <c r="L322" s="161"/>
      <c r="M322" s="3"/>
      <c r="N322" s="187"/>
      <c r="O322" s="188"/>
      <c r="P322" s="45"/>
      <c r="Q322" s="45"/>
      <c r="R322" s="45"/>
      <c r="S322" s="45"/>
      <c r="T322" s="45"/>
      <c r="U322" s="45"/>
      <c r="X322" s="45"/>
      <c r="Z322" s="66"/>
    </row>
    <row r="323" spans="1:27" ht="20.100000000000001" customHeight="1">
      <c r="A323" s="131">
        <f>IF(AND($L323="○", TRIM(N323)=""), 1001,0)</f>
        <v>0</v>
      </c>
      <c r="B323" s="131"/>
      <c r="C323" s="25"/>
      <c r="E323" s="477"/>
      <c r="F323" s="175" t="s">
        <v>110</v>
      </c>
      <c r="G323" s="176"/>
      <c r="H323" s="176"/>
      <c r="I323" s="176"/>
      <c r="J323" s="176"/>
      <c r="K323" s="177"/>
      <c r="L323" s="161"/>
      <c r="M323" s="3"/>
      <c r="N323" s="187"/>
      <c r="O323" s="188"/>
      <c r="P323" s="45"/>
      <c r="Q323" s="45"/>
      <c r="R323" s="45"/>
      <c r="S323" s="45"/>
      <c r="T323" s="45"/>
      <c r="U323" s="45"/>
      <c r="X323" s="45"/>
      <c r="Z323" s="66"/>
    </row>
    <row r="324" spans="1:27" ht="20.100000000000001" customHeight="1">
      <c r="A324" s="131">
        <f>IF(AND($L324="○", TRIM(N324)=""), 1001,0)</f>
        <v>0</v>
      </c>
      <c r="B324" s="131"/>
      <c r="C324" s="25"/>
      <c r="E324" s="477"/>
      <c r="F324" s="175" t="s">
        <v>94</v>
      </c>
      <c r="G324" s="176"/>
      <c r="H324" s="176"/>
      <c r="I324" s="176"/>
      <c r="J324" s="176"/>
      <c r="K324" s="177"/>
      <c r="L324" s="161"/>
      <c r="M324" s="3"/>
      <c r="N324" s="187"/>
      <c r="O324" s="188"/>
      <c r="P324" s="172"/>
      <c r="Q324" s="172"/>
      <c r="R324" s="172"/>
      <c r="S324" s="172"/>
      <c r="T324" s="172"/>
      <c r="U324" s="172"/>
      <c r="X324" s="172"/>
      <c r="Y324" s="172"/>
      <c r="Z324" s="66"/>
    </row>
    <row r="325" spans="1:27" ht="20.100000000000001" customHeight="1">
      <c r="A325" s="131">
        <f>IF(AND($L325="○", TRIM(N325)=""), 1001,0)</f>
        <v>0</v>
      </c>
      <c r="B325" s="131"/>
      <c r="C325" s="25"/>
      <c r="E325" s="477"/>
      <c r="F325" s="175" t="s">
        <v>111</v>
      </c>
      <c r="G325" s="176"/>
      <c r="H325" s="176"/>
      <c r="I325" s="176"/>
      <c r="J325" s="176"/>
      <c r="K325" s="177"/>
      <c r="L325" s="161"/>
      <c r="M325" s="3"/>
      <c r="N325" s="187"/>
      <c r="O325" s="188"/>
      <c r="P325" s="45"/>
      <c r="Q325" s="45"/>
      <c r="R325" s="44"/>
      <c r="S325" s="45"/>
      <c r="T325" s="140"/>
      <c r="U325" s="140"/>
      <c r="X325" s="140"/>
      <c r="Y325" s="45"/>
      <c r="Z325" s="66"/>
    </row>
    <row r="326" spans="1:27" ht="20.100000000000001" customHeight="1">
      <c r="A326" s="131">
        <f>IF(AND($L326="○", TRIM(N326)=""), 1001,0)</f>
        <v>0</v>
      </c>
      <c r="B326" s="131"/>
      <c r="C326" s="25"/>
      <c r="E326" s="477"/>
      <c r="F326" s="175" t="s">
        <v>112</v>
      </c>
      <c r="G326" s="176"/>
      <c r="H326" s="176"/>
      <c r="I326" s="176"/>
      <c r="J326" s="176"/>
      <c r="K326" s="177"/>
      <c r="L326" s="161"/>
      <c r="M326" s="3"/>
      <c r="N326" s="187"/>
      <c r="O326" s="188"/>
      <c r="P326" s="45"/>
      <c r="Q326" s="45"/>
      <c r="R326" s="45"/>
      <c r="S326" s="45"/>
      <c r="T326" s="45"/>
      <c r="U326" s="45"/>
      <c r="X326" s="45"/>
      <c r="Y326" s="45"/>
      <c r="Z326" s="66"/>
    </row>
    <row r="327" spans="1:27" ht="20.100000000000001" customHeight="1">
      <c r="A327" s="131">
        <f>IF(AND($L327="○", TRIM(N327)=""), 1001,0)</f>
        <v>0</v>
      </c>
      <c r="B327" s="131"/>
      <c r="C327" s="25"/>
      <c r="E327" s="477"/>
      <c r="F327" s="175" t="s">
        <v>113</v>
      </c>
      <c r="G327" s="176"/>
      <c r="H327" s="176"/>
      <c r="I327" s="176"/>
      <c r="J327" s="176"/>
      <c r="K327" s="177"/>
      <c r="L327" s="161"/>
      <c r="M327" s="3"/>
      <c r="N327" s="187"/>
      <c r="O327" s="188"/>
      <c r="Z327" s="66"/>
    </row>
    <row r="328" spans="1:27" ht="20.100000000000001" customHeight="1">
      <c r="A328" s="131">
        <f>IF(AND($L328="○", TRIM(N328)=""), 1001,0)</f>
        <v>0</v>
      </c>
      <c r="B328" s="131"/>
      <c r="C328" s="25"/>
      <c r="E328" s="477"/>
      <c r="F328" s="175" t="s">
        <v>93</v>
      </c>
      <c r="G328" s="176"/>
      <c r="H328" s="176"/>
      <c r="I328" s="176"/>
      <c r="J328" s="176"/>
      <c r="K328" s="177"/>
      <c r="L328" s="161"/>
      <c r="M328" s="3"/>
      <c r="N328" s="187"/>
      <c r="O328" s="188"/>
      <c r="Z328" s="66"/>
    </row>
    <row r="329" spans="1:27" ht="20.100000000000001" customHeight="1">
      <c r="A329" s="131">
        <f>IF(AND($L329="○", TRIM(N329)=""), 1001,0)</f>
        <v>0</v>
      </c>
      <c r="B329" s="131"/>
      <c r="C329" s="25"/>
      <c r="E329" s="477"/>
      <c r="F329" s="175" t="s">
        <v>114</v>
      </c>
      <c r="G329" s="176"/>
      <c r="H329" s="176"/>
      <c r="I329" s="176"/>
      <c r="J329" s="176"/>
      <c r="K329" s="177"/>
      <c r="L329" s="161"/>
      <c r="M329" s="3"/>
      <c r="N329" s="187"/>
      <c r="O329" s="188"/>
      <c r="Z329" s="66"/>
    </row>
    <row r="330" spans="1:27" ht="20.100000000000001" customHeight="1">
      <c r="A330" s="131">
        <f>IF(AND($L330="○", TRIM(N330)=""), 1001,0)</f>
        <v>0</v>
      </c>
      <c r="B330" s="131"/>
      <c r="C330" s="25"/>
      <c r="E330" s="477"/>
      <c r="F330" s="175" t="s">
        <v>92</v>
      </c>
      <c r="G330" s="176"/>
      <c r="H330" s="176"/>
      <c r="I330" s="176"/>
      <c r="J330" s="176"/>
      <c r="K330" s="177"/>
      <c r="L330" s="161"/>
      <c r="M330" s="3"/>
      <c r="N330" s="187"/>
      <c r="O330" s="188"/>
      <c r="P330" s="171"/>
      <c r="Q330" s="171"/>
      <c r="R330" s="171"/>
      <c r="S330" s="171"/>
      <c r="T330" s="171"/>
      <c r="U330" s="171"/>
      <c r="V330" s="171"/>
      <c r="W330" s="171"/>
      <c r="X330" s="171"/>
      <c r="Y330" s="171"/>
      <c r="Z330" s="66"/>
    </row>
    <row r="331" spans="1:27" ht="20.100000000000001" customHeight="1">
      <c r="A331" s="131">
        <f>IF(AND($L331="○", TRIM(N331)=""), 1001,0)</f>
        <v>0</v>
      </c>
      <c r="B331" s="131"/>
      <c r="C331" s="25"/>
      <c r="E331" s="477"/>
      <c r="F331" s="175" t="s">
        <v>86</v>
      </c>
      <c r="G331" s="176"/>
      <c r="H331" s="176"/>
      <c r="I331" s="176"/>
      <c r="J331" s="176"/>
      <c r="K331" s="177"/>
      <c r="L331" s="161"/>
      <c r="M331" s="3"/>
      <c r="N331" s="187"/>
      <c r="O331" s="188"/>
      <c r="P331" s="171"/>
      <c r="Q331" s="171"/>
      <c r="R331" s="171"/>
      <c r="S331" s="171"/>
      <c r="T331" s="171"/>
      <c r="U331" s="171"/>
      <c r="V331" s="171"/>
      <c r="W331" s="171"/>
      <c r="X331" s="171"/>
      <c r="Y331" s="171"/>
      <c r="Z331" s="66"/>
    </row>
    <row r="332" spans="1:27" ht="20.100000000000001" customHeight="1">
      <c r="A332" s="131">
        <f>IF(AND($L332="○", TRIM(N332)=""), 1001,0)</f>
        <v>0</v>
      </c>
      <c r="B332" s="131"/>
      <c r="C332" s="25"/>
      <c r="E332" s="477"/>
      <c r="F332" s="175" t="s">
        <v>205</v>
      </c>
      <c r="G332" s="176"/>
      <c r="H332" s="176"/>
      <c r="I332" s="176"/>
      <c r="J332" s="176"/>
      <c r="K332" s="177"/>
      <c r="L332" s="161"/>
      <c r="M332" s="3"/>
      <c r="N332" s="187"/>
      <c r="O332" s="188"/>
      <c r="P332" s="171"/>
      <c r="Q332" s="171"/>
      <c r="R332" s="171"/>
      <c r="S332" s="171"/>
      <c r="T332" s="171"/>
      <c r="U332" s="171"/>
      <c r="V332" s="171"/>
      <c r="W332" s="171"/>
      <c r="X332" s="171"/>
      <c r="Y332" s="171"/>
      <c r="Z332" s="66"/>
    </row>
    <row r="333" spans="1:27" ht="20.100000000000001" customHeight="1">
      <c r="A333" s="131">
        <f>IF(AND($L333="○", TRIM(N333)=""), 1001,0)</f>
        <v>0</v>
      </c>
      <c r="B333" s="131"/>
      <c r="C333" s="25"/>
      <c r="E333" s="477"/>
      <c r="F333" s="175" t="s">
        <v>90</v>
      </c>
      <c r="G333" s="176"/>
      <c r="H333" s="176"/>
      <c r="I333" s="176"/>
      <c r="J333" s="176"/>
      <c r="K333" s="177"/>
      <c r="L333" s="161"/>
      <c r="M333" s="3"/>
      <c r="N333" s="187"/>
      <c r="O333" s="188"/>
      <c r="P333" s="171"/>
      <c r="Q333" s="171"/>
      <c r="R333" s="171"/>
      <c r="S333" s="171"/>
      <c r="T333" s="171"/>
      <c r="U333" s="171"/>
      <c r="V333" s="171"/>
      <c r="W333" s="171"/>
      <c r="X333" s="171"/>
      <c r="Y333" s="171"/>
      <c r="Z333" s="66"/>
    </row>
    <row r="334" spans="1:27" ht="20.100000000000001" customHeight="1">
      <c r="A334" s="131">
        <f>IF(AND($L334="○", TRIM(N334)=""), 1001,0)</f>
        <v>0</v>
      </c>
      <c r="B334" s="131"/>
      <c r="C334" s="25"/>
      <c r="E334" s="477"/>
      <c r="F334" s="175" t="s">
        <v>91</v>
      </c>
      <c r="G334" s="176"/>
      <c r="H334" s="176"/>
      <c r="I334" s="176"/>
      <c r="J334" s="176"/>
      <c r="K334" s="177"/>
      <c r="L334" s="161"/>
      <c r="M334" s="3"/>
      <c r="N334" s="187"/>
      <c r="O334" s="188"/>
      <c r="P334" s="171"/>
      <c r="Q334" s="171"/>
      <c r="R334" s="171"/>
      <c r="S334" s="171"/>
      <c r="T334" s="171"/>
      <c r="U334" s="171"/>
      <c r="V334" s="171"/>
      <c r="W334" s="171"/>
      <c r="X334" s="171"/>
      <c r="Y334" s="171"/>
      <c r="Z334" s="66"/>
    </row>
    <row r="335" spans="1:27" ht="20.100000000000001" customHeight="1">
      <c r="A335" s="131">
        <f>IF(AND($L335="○", TRIM(N335)=""), 1001,0)</f>
        <v>0</v>
      </c>
      <c r="B335" s="131"/>
      <c r="C335" s="25"/>
      <c r="E335" s="477"/>
      <c r="F335" s="175" t="s">
        <v>95</v>
      </c>
      <c r="G335" s="176"/>
      <c r="H335" s="176"/>
      <c r="I335" s="176"/>
      <c r="J335" s="176"/>
      <c r="K335" s="177"/>
      <c r="L335" s="161"/>
      <c r="M335" s="3"/>
      <c r="N335" s="187"/>
      <c r="O335" s="188"/>
      <c r="P335" s="171"/>
      <c r="Q335" s="171"/>
      <c r="R335" s="171"/>
      <c r="S335" s="171"/>
      <c r="T335" s="171"/>
      <c r="U335" s="171"/>
      <c r="V335" s="171"/>
      <c r="W335" s="171"/>
      <c r="X335" s="171"/>
      <c r="Y335" s="171"/>
      <c r="Z335" s="66"/>
    </row>
    <row r="336" spans="1:27" ht="20.100000000000001" customHeight="1">
      <c r="A336" s="131">
        <f>IF(AND($L336="○", TRIM(N336)=""), 1001,0)</f>
        <v>0</v>
      </c>
      <c r="B336" s="131"/>
      <c r="C336" s="25"/>
      <c r="E336" s="477"/>
      <c r="F336" s="175" t="s">
        <v>115</v>
      </c>
      <c r="G336" s="176"/>
      <c r="H336" s="176"/>
      <c r="I336" s="176"/>
      <c r="J336" s="176"/>
      <c r="K336" s="177"/>
      <c r="L336" s="161"/>
      <c r="M336" s="3"/>
      <c r="N336" s="187"/>
      <c r="O336" s="188"/>
      <c r="P336" s="171"/>
      <c r="Q336" s="171"/>
      <c r="R336" s="171"/>
      <c r="S336" s="171"/>
      <c r="T336" s="171"/>
      <c r="U336" s="171"/>
      <c r="V336" s="171"/>
      <c r="W336" s="171"/>
      <c r="X336" s="171"/>
      <c r="Y336" s="171"/>
      <c r="Z336" s="128"/>
      <c r="AA336" s="172"/>
    </row>
    <row r="337" spans="1:26" ht="20.100000000000001" customHeight="1">
      <c r="A337" s="131">
        <f>IF(AND($L337="○", TRIM(N337)=""), 1001,0)</f>
        <v>0</v>
      </c>
      <c r="B337" s="131"/>
      <c r="C337" s="29"/>
      <c r="D337" s="171"/>
      <c r="E337" s="478"/>
      <c r="F337" s="178" t="s">
        <v>206</v>
      </c>
      <c r="G337" s="179"/>
      <c r="H337" s="179"/>
      <c r="I337" s="179"/>
      <c r="J337" s="179"/>
      <c r="K337" s="180"/>
      <c r="L337" s="162"/>
      <c r="M337" s="148"/>
      <c r="N337" s="467"/>
      <c r="O337" s="492"/>
      <c r="P337" s="171"/>
      <c r="Q337" s="171"/>
      <c r="R337" s="171"/>
      <c r="S337" s="171"/>
      <c r="T337" s="171"/>
      <c r="U337" s="171"/>
      <c r="V337" s="171"/>
      <c r="W337" s="171"/>
      <c r="X337" s="171"/>
      <c r="Y337" s="171"/>
      <c r="Z337" s="28"/>
    </row>
    <row r="338" spans="1:26" ht="20.100000000000001" customHeight="1">
      <c r="B338" s="66"/>
      <c r="L338" s="120"/>
      <c r="M338" s="120"/>
      <c r="Z338" s="66"/>
    </row>
    <row r="339" spans="1:26" ht="15.75" customHeight="1">
      <c r="B339" s="66"/>
      <c r="Z339" s="66"/>
    </row>
    <row r="340" spans="1:26" ht="15.75" customHeight="1">
      <c r="B340" s="66"/>
      <c r="Z340" s="66"/>
    </row>
    <row r="341" spans="1:26" ht="15.75" customHeight="1">
      <c r="B341" s="66"/>
      <c r="C341" s="71"/>
      <c r="D341" s="72"/>
      <c r="E341" s="72"/>
      <c r="F341" s="72"/>
      <c r="G341" s="72"/>
      <c r="H341" s="72"/>
      <c r="I341" s="72"/>
      <c r="J341" s="72"/>
      <c r="K341" s="72"/>
      <c r="L341" s="72"/>
      <c r="M341" s="72"/>
      <c r="N341" s="72"/>
      <c r="O341" s="72"/>
      <c r="P341" s="72"/>
      <c r="Q341" s="72"/>
      <c r="R341" s="72"/>
      <c r="S341" s="72"/>
      <c r="T341" s="72"/>
      <c r="U341" s="72"/>
      <c r="V341" s="72"/>
      <c r="W341" s="72"/>
      <c r="X341" s="72"/>
      <c r="Y341" s="72"/>
      <c r="Z341" s="141"/>
    </row>
    <row r="365" spans="17:19" ht="15.75" customHeight="1">
      <c r="Q365" s="46"/>
      <c r="S365" s="142"/>
    </row>
    <row r="366" spans="17:19" ht="15.75" customHeight="1">
      <c r="Q366" s="46"/>
      <c r="S366" s="142"/>
    </row>
    <row r="374" spans="14:19" ht="15.75" customHeight="1">
      <c r="Q374" s="46"/>
      <c r="S374" s="142"/>
    </row>
    <row r="375" spans="14:19" ht="15.75" customHeight="1">
      <c r="Q375" s="46"/>
      <c r="S375" s="142"/>
    </row>
    <row r="376" spans="14:19" ht="15.75" customHeight="1">
      <c r="Q376" s="46"/>
      <c r="S376" s="142"/>
    </row>
    <row r="377" spans="14:19" ht="15.75" customHeight="1">
      <c r="N377" s="46"/>
      <c r="Q377" s="46"/>
      <c r="S377" s="142"/>
    </row>
    <row r="378" spans="14:19" ht="15.75" customHeight="1">
      <c r="N378" s="46"/>
      <c r="Q378" s="46"/>
      <c r="S378" s="142"/>
    </row>
    <row r="379" spans="14:19" ht="15.75" customHeight="1">
      <c r="N379" s="46"/>
      <c r="Q379" s="46"/>
      <c r="S379" s="142"/>
    </row>
    <row r="380" spans="14:19" ht="15.75" customHeight="1">
      <c r="N380" s="46"/>
      <c r="Q380" s="46"/>
      <c r="S380" s="142"/>
    </row>
    <row r="381" spans="14:19" ht="15.75" customHeight="1">
      <c r="N381" s="46"/>
      <c r="Q381" s="46"/>
      <c r="S381" s="142"/>
    </row>
    <row r="382" spans="14:19" ht="15.75" customHeight="1">
      <c r="N382" s="46"/>
      <c r="Q382" s="46"/>
      <c r="S382" s="142"/>
    </row>
    <row r="383" spans="14:19" ht="15.75" customHeight="1">
      <c r="N383" s="46"/>
      <c r="Q383" s="46"/>
      <c r="S383" s="142"/>
    </row>
    <row r="384" spans="14:19" ht="15.75" customHeight="1">
      <c r="N384" s="46"/>
      <c r="Q384" s="46"/>
      <c r="S384" s="142"/>
    </row>
    <row r="385" spans="14:19" ht="15.75" customHeight="1">
      <c r="N385" s="46"/>
      <c r="Q385" s="46"/>
      <c r="S385" s="142"/>
    </row>
  </sheetData>
  <sheetProtection algorithmName="SHA-512" hashValue="pQyBdrQQWQVY2VyqjCVr3TJaA8PRG+VGCAWohPjH7epd0FaPgo+erdEKsLpAeMfoahRGTCSUDNOVasNwX3rDLA==" saltValue="2qlnhty15e7ot/dN/vW1mw==" spinCount="100000" sheet="1" objects="1" scenarios="1"/>
  <dataConsolidate/>
  <mergeCells count="439">
    <mergeCell ref="N330:O330"/>
    <mergeCell ref="N331:O331"/>
    <mergeCell ref="N332:O332"/>
    <mergeCell ref="N333:O333"/>
    <mergeCell ref="N334:O334"/>
    <mergeCell ref="N335:O335"/>
    <mergeCell ref="N336:O336"/>
    <mergeCell ref="N337:O337"/>
    <mergeCell ref="Q311:Q313"/>
    <mergeCell ref="N321:O321"/>
    <mergeCell ref="N322:O322"/>
    <mergeCell ref="N323:O323"/>
    <mergeCell ref="N324:O324"/>
    <mergeCell ref="N325:O325"/>
    <mergeCell ref="N326:O326"/>
    <mergeCell ref="N327:O327"/>
    <mergeCell ref="N328:O328"/>
    <mergeCell ref="N329:O329"/>
    <mergeCell ref="N312:O312"/>
    <mergeCell ref="N313:O313"/>
    <mergeCell ref="N314:O314"/>
    <mergeCell ref="N315:O315"/>
    <mergeCell ref="N316:O316"/>
    <mergeCell ref="N317:O317"/>
    <mergeCell ref="N318:O318"/>
    <mergeCell ref="N319:O319"/>
    <mergeCell ref="N320:O320"/>
    <mergeCell ref="N302:O302"/>
    <mergeCell ref="N303:O303"/>
    <mergeCell ref="N304:O304"/>
    <mergeCell ref="N305:O305"/>
    <mergeCell ref="N306:O306"/>
    <mergeCell ref="N307:O307"/>
    <mergeCell ref="N308:O308"/>
    <mergeCell ref="N309:O309"/>
    <mergeCell ref="N310:O310"/>
    <mergeCell ref="E306:E315"/>
    <mergeCell ref="E317:E337"/>
    <mergeCell ref="E316:K316"/>
    <mergeCell ref="X313:Y313"/>
    <mergeCell ref="V311:W311"/>
    <mergeCell ref="X311:Y311"/>
    <mergeCell ref="X312:Y312"/>
    <mergeCell ref="V312:W312"/>
    <mergeCell ref="V313:W313"/>
    <mergeCell ref="V310:W310"/>
    <mergeCell ref="T312:U312"/>
    <mergeCell ref="T313:U313"/>
    <mergeCell ref="F306:K306"/>
    <mergeCell ref="F307:K307"/>
    <mergeCell ref="F308:K308"/>
    <mergeCell ref="F309:K309"/>
    <mergeCell ref="F310:K310"/>
    <mergeCell ref="F311:K311"/>
    <mergeCell ref="F312:K312"/>
    <mergeCell ref="F313:K313"/>
    <mergeCell ref="F321:K321"/>
    <mergeCell ref="F322:K322"/>
    <mergeCell ref="Q303:Q310"/>
    <mergeCell ref="E303:E305"/>
    <mergeCell ref="X303:Y303"/>
    <mergeCell ref="X304:Y304"/>
    <mergeCell ref="X305:Y305"/>
    <mergeCell ref="X306:Y306"/>
    <mergeCell ref="X307:Y307"/>
    <mergeCell ref="X308:Y308"/>
    <mergeCell ref="X309:Y309"/>
    <mergeCell ref="X310:Y310"/>
    <mergeCell ref="V302:W302"/>
    <mergeCell ref="X302:Y302"/>
    <mergeCell ref="V303:W303"/>
    <mergeCell ref="V304:W304"/>
    <mergeCell ref="V305:W305"/>
    <mergeCell ref="V306:W306"/>
    <mergeCell ref="V307:W307"/>
    <mergeCell ref="V308:W308"/>
    <mergeCell ref="V309:W309"/>
    <mergeCell ref="O235:P235"/>
    <mergeCell ref="D232:J232"/>
    <mergeCell ref="D233:J233"/>
    <mergeCell ref="D234:J234"/>
    <mergeCell ref="D235:J235"/>
    <mergeCell ref="F230:J230"/>
    <mergeCell ref="F231:J231"/>
    <mergeCell ref="O230:P230"/>
    <mergeCell ref="O231:P231"/>
    <mergeCell ref="O232:P232"/>
    <mergeCell ref="O233:P233"/>
    <mergeCell ref="O234:P234"/>
    <mergeCell ref="K262:M262"/>
    <mergeCell ref="O262:R262"/>
    <mergeCell ref="E263:J263"/>
    <mergeCell ref="K263:M263"/>
    <mergeCell ref="O263:R263"/>
    <mergeCell ref="E264:J264"/>
    <mergeCell ref="K264:M264"/>
    <mergeCell ref="O264:R264"/>
    <mergeCell ref="E265:J265"/>
    <mergeCell ref="S254:T254"/>
    <mergeCell ref="S255:T255"/>
    <mergeCell ref="S256:T256"/>
    <mergeCell ref="S257:T257"/>
    <mergeCell ref="S258:T258"/>
    <mergeCell ref="S259:T259"/>
    <mergeCell ref="S260:T260"/>
    <mergeCell ref="S261:T261"/>
    <mergeCell ref="S262:T262"/>
    <mergeCell ref="W186:X186"/>
    <mergeCell ref="I287:M287"/>
    <mergeCell ref="U234:Y234"/>
    <mergeCell ref="Q235:R235"/>
    <mergeCell ref="Q230:R230"/>
    <mergeCell ref="S230:T230"/>
    <mergeCell ref="U230:Y230"/>
    <mergeCell ref="K255:M255"/>
    <mergeCell ref="O255:R255"/>
    <mergeCell ref="D256:J256"/>
    <mergeCell ref="K256:M256"/>
    <mergeCell ref="O256:R256"/>
    <mergeCell ref="D257:J257"/>
    <mergeCell ref="D260:J260"/>
    <mergeCell ref="K260:M260"/>
    <mergeCell ref="O260:R260"/>
    <mergeCell ref="O268:R268"/>
    <mergeCell ref="E269:J269"/>
    <mergeCell ref="K269:M269"/>
    <mergeCell ref="O269:R269"/>
    <mergeCell ref="E270:J270"/>
    <mergeCell ref="K270:M270"/>
    <mergeCell ref="O270:R270"/>
    <mergeCell ref="I294:M294"/>
    <mergeCell ref="I298:M298"/>
    <mergeCell ref="E293:H293"/>
    <mergeCell ref="E294:H294"/>
    <mergeCell ref="K257:M257"/>
    <mergeCell ref="O257:R257"/>
    <mergeCell ref="E266:J266"/>
    <mergeCell ref="K266:M266"/>
    <mergeCell ref="O266:R266"/>
    <mergeCell ref="E267:J267"/>
    <mergeCell ref="K267:M267"/>
    <mergeCell ref="O267:R267"/>
    <mergeCell ref="K268:M268"/>
    <mergeCell ref="D258:J258"/>
    <mergeCell ref="K258:M258"/>
    <mergeCell ref="O258:R258"/>
    <mergeCell ref="D259:J259"/>
    <mergeCell ref="K259:M259"/>
    <mergeCell ref="O259:R259"/>
    <mergeCell ref="N283:R283"/>
    <mergeCell ref="N284:R284"/>
    <mergeCell ref="N285:R285"/>
    <mergeCell ref="O261:R261"/>
    <mergeCell ref="K265:M265"/>
    <mergeCell ref="E211:H211"/>
    <mergeCell ref="E215:H215"/>
    <mergeCell ref="I209:M209"/>
    <mergeCell ref="I211:M211"/>
    <mergeCell ref="I210:M210"/>
    <mergeCell ref="I189:M189"/>
    <mergeCell ref="E291:H291"/>
    <mergeCell ref="K230:N230"/>
    <mergeCell ref="K231:N231"/>
    <mergeCell ref="K232:N232"/>
    <mergeCell ref="K233:N233"/>
    <mergeCell ref="K234:N234"/>
    <mergeCell ref="K235:N235"/>
    <mergeCell ref="C223:H223"/>
    <mergeCell ref="D225:Y225"/>
    <mergeCell ref="Q226:T226"/>
    <mergeCell ref="U226:Y228"/>
    <mergeCell ref="K227:M227"/>
    <mergeCell ref="D226:J228"/>
    <mergeCell ref="K226:P226"/>
    <mergeCell ref="K228:M228"/>
    <mergeCell ref="O265:R265"/>
    <mergeCell ref="E268:J268"/>
    <mergeCell ref="E217:H217"/>
    <mergeCell ref="I217:M217"/>
    <mergeCell ref="W182:Y182"/>
    <mergeCell ref="E183:J183"/>
    <mergeCell ref="K183:M183"/>
    <mergeCell ref="W183:Y183"/>
    <mergeCell ref="E184:J184"/>
    <mergeCell ref="K184:M184"/>
    <mergeCell ref="W184:Y184"/>
    <mergeCell ref="E185:J185"/>
    <mergeCell ref="K185:M185"/>
    <mergeCell ref="W185:X185"/>
    <mergeCell ref="I215:M215"/>
    <mergeCell ref="I202:M202"/>
    <mergeCell ref="I207:M207"/>
    <mergeCell ref="I191:M191"/>
    <mergeCell ref="I204:M204"/>
    <mergeCell ref="I195:M195"/>
    <mergeCell ref="I197:M197"/>
    <mergeCell ref="E187:J187"/>
    <mergeCell ref="E202:H202"/>
    <mergeCell ref="E207:H207"/>
    <mergeCell ref="I212:M212"/>
    <mergeCell ref="I208:M208"/>
    <mergeCell ref="E298:H298"/>
    <mergeCell ref="K247:M247"/>
    <mergeCell ref="O247:R247"/>
    <mergeCell ref="D248:J248"/>
    <mergeCell ref="K248:M248"/>
    <mergeCell ref="O248:R248"/>
    <mergeCell ref="D249:J249"/>
    <mergeCell ref="K249:M249"/>
    <mergeCell ref="Q229:R229"/>
    <mergeCell ref="D229:J229"/>
    <mergeCell ref="K229:N229"/>
    <mergeCell ref="O229:P229"/>
    <mergeCell ref="Q232:R232"/>
    <mergeCell ref="E290:H290"/>
    <mergeCell ref="C241:H241"/>
    <mergeCell ref="O251:R251"/>
    <mergeCell ref="O254:R254"/>
    <mergeCell ref="D255:J255"/>
    <mergeCell ref="D254:J254"/>
    <mergeCell ref="K254:M254"/>
    <mergeCell ref="E295:H295"/>
    <mergeCell ref="I295:M295"/>
    <mergeCell ref="N295:R295"/>
    <mergeCell ref="E297:H297"/>
    <mergeCell ref="I297:M297"/>
    <mergeCell ref="N297:R297"/>
    <mergeCell ref="E296:H296"/>
    <mergeCell ref="I296:M296"/>
    <mergeCell ref="N296:R296"/>
    <mergeCell ref="W187:X187"/>
    <mergeCell ref="I124:M124"/>
    <mergeCell ref="I126:Y126"/>
    <mergeCell ref="C150:H150"/>
    <mergeCell ref="I153:M153"/>
    <mergeCell ref="I155:Y155"/>
    <mergeCell ref="I157:Y157"/>
    <mergeCell ref="I159:M159"/>
    <mergeCell ref="E212:H212"/>
    <mergeCell ref="E216:H216"/>
    <mergeCell ref="O195:R195"/>
    <mergeCell ref="J190:Y190"/>
    <mergeCell ref="E181:Y181"/>
    <mergeCell ref="E182:J182"/>
    <mergeCell ref="K182:M182"/>
    <mergeCell ref="E208:H208"/>
    <mergeCell ref="I216:M216"/>
    <mergeCell ref="E209:H209"/>
    <mergeCell ref="E210:H210"/>
    <mergeCell ref="D262:D270"/>
    <mergeCell ref="E262:J262"/>
    <mergeCell ref="I178:M178"/>
    <mergeCell ref="I38:Y38"/>
    <mergeCell ref="I40:M40"/>
    <mergeCell ref="C60:H60"/>
    <mergeCell ref="I63:M63"/>
    <mergeCell ref="I69:M69"/>
    <mergeCell ref="I71:Y71"/>
    <mergeCell ref="I73:Y73"/>
    <mergeCell ref="C109:H109"/>
    <mergeCell ref="I118:M118"/>
    <mergeCell ref="I120:Y120"/>
    <mergeCell ref="I122:M122"/>
    <mergeCell ref="I163:Y163"/>
    <mergeCell ref="I165:M165"/>
    <mergeCell ref="I167:M167"/>
    <mergeCell ref="C174:H174"/>
    <mergeCell ref="I169:Y169"/>
    <mergeCell ref="I87:Y87"/>
    <mergeCell ref="D111:Y111"/>
    <mergeCell ref="I112:Y112"/>
    <mergeCell ref="I114:Y114"/>
    <mergeCell ref="I116:Y116"/>
    <mergeCell ref="I83:M83"/>
    <mergeCell ref="I85:M85"/>
    <mergeCell ref="C13:H13"/>
    <mergeCell ref="E15:H15"/>
    <mergeCell ref="J15:Y15"/>
    <mergeCell ref="I161:M161"/>
    <mergeCell ref="N287:R287"/>
    <mergeCell ref="I279:M279"/>
    <mergeCell ref="C275:H275"/>
    <mergeCell ref="D261:J261"/>
    <mergeCell ref="K261:M261"/>
    <mergeCell ref="Q234:R234"/>
    <mergeCell ref="E283:H283"/>
    <mergeCell ref="E284:H284"/>
    <mergeCell ref="E285:H285"/>
    <mergeCell ref="E286:H286"/>
    <mergeCell ref="I283:M283"/>
    <mergeCell ref="I284:M284"/>
    <mergeCell ref="I285:M285"/>
    <mergeCell ref="D250:J250"/>
    <mergeCell ref="K250:M250"/>
    <mergeCell ref="O250:R250"/>
    <mergeCell ref="N286:R286"/>
    <mergeCell ref="K186:M187"/>
    <mergeCell ref="E186:J186"/>
    <mergeCell ref="I193:M193"/>
    <mergeCell ref="E200:H200"/>
    <mergeCell ref="I200:M200"/>
    <mergeCell ref="E201:H201"/>
    <mergeCell ref="I201:M201"/>
    <mergeCell ref="W1:Z1"/>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U232:Y232"/>
    <mergeCell ref="S232:T232"/>
    <mergeCell ref="S251:T251"/>
    <mergeCell ref="I288:M288"/>
    <mergeCell ref="I289:M289"/>
    <mergeCell ref="I290:M290"/>
    <mergeCell ref="K252:M252"/>
    <mergeCell ref="O252:R252"/>
    <mergeCell ref="T302:U302"/>
    <mergeCell ref="S234:T234"/>
    <mergeCell ref="S244:T244"/>
    <mergeCell ref="O245:R245"/>
    <mergeCell ref="D246:J246"/>
    <mergeCell ref="K246:M246"/>
    <mergeCell ref="O246:R246"/>
    <mergeCell ref="D247:J247"/>
    <mergeCell ref="D243:Y243"/>
    <mergeCell ref="D252:J252"/>
    <mergeCell ref="E287:H287"/>
    <mergeCell ref="D244:J244"/>
    <mergeCell ref="K244:M244"/>
    <mergeCell ref="O244:R244"/>
    <mergeCell ref="D245:J245"/>
    <mergeCell ref="K245:M245"/>
    <mergeCell ref="N293:R293"/>
    <mergeCell ref="N294:R294"/>
    <mergeCell ref="I291:M291"/>
    <mergeCell ref="I292:M292"/>
    <mergeCell ref="I293:M293"/>
    <mergeCell ref="S233:T233"/>
    <mergeCell ref="U233:Y233"/>
    <mergeCell ref="Q233:R233"/>
    <mergeCell ref="S235:T235"/>
    <mergeCell ref="U235:Y235"/>
    <mergeCell ref="S245:T245"/>
    <mergeCell ref="S246:T246"/>
    <mergeCell ref="S247:T247"/>
    <mergeCell ref="S248:T248"/>
    <mergeCell ref="S249:T249"/>
    <mergeCell ref="S250:T250"/>
    <mergeCell ref="D253:J253"/>
    <mergeCell ref="K253:M253"/>
    <mergeCell ref="O253:R253"/>
    <mergeCell ref="I286:M286"/>
    <mergeCell ref="E288:H288"/>
    <mergeCell ref="E289:H289"/>
    <mergeCell ref="E292:H292"/>
    <mergeCell ref="N186:V186"/>
    <mergeCell ref="N182:V182"/>
    <mergeCell ref="N183:V183"/>
    <mergeCell ref="N184:V184"/>
    <mergeCell ref="N185:V185"/>
    <mergeCell ref="N289:R289"/>
    <mergeCell ref="N290:R290"/>
    <mergeCell ref="S229:T229"/>
    <mergeCell ref="U229:Y229"/>
    <mergeCell ref="S252:T252"/>
    <mergeCell ref="S253:T253"/>
    <mergeCell ref="O249:R249"/>
    <mergeCell ref="S263:T263"/>
    <mergeCell ref="S264:T264"/>
    <mergeCell ref="S265:T265"/>
    <mergeCell ref="S266:T266"/>
    <mergeCell ref="S267:T267"/>
    <mergeCell ref="S268:T268"/>
    <mergeCell ref="S269:T269"/>
    <mergeCell ref="S270:T270"/>
    <mergeCell ref="Q231:R231"/>
    <mergeCell ref="S231:T231"/>
    <mergeCell ref="U231:Y231"/>
    <mergeCell ref="N187:V187"/>
    <mergeCell ref="F328:K328"/>
    <mergeCell ref="D251:J251"/>
    <mergeCell ref="K251:M251"/>
    <mergeCell ref="J205:Y205"/>
    <mergeCell ref="D230:E231"/>
    <mergeCell ref="E301:Y301"/>
    <mergeCell ref="F314:K314"/>
    <mergeCell ref="F315:K315"/>
    <mergeCell ref="F317:K317"/>
    <mergeCell ref="F318:K318"/>
    <mergeCell ref="F319:K319"/>
    <mergeCell ref="F320:K320"/>
    <mergeCell ref="E218:H218"/>
    <mergeCell ref="I218:M218"/>
    <mergeCell ref="I277:M277"/>
    <mergeCell ref="E282:Y282"/>
    <mergeCell ref="N288:R288"/>
    <mergeCell ref="N291:R291"/>
    <mergeCell ref="N298:R298"/>
    <mergeCell ref="E302:K302"/>
    <mergeCell ref="F303:K303"/>
    <mergeCell ref="F304:K304"/>
    <mergeCell ref="F305:K305"/>
    <mergeCell ref="N292:R292"/>
    <mergeCell ref="F335:K335"/>
    <mergeCell ref="F336:K336"/>
    <mergeCell ref="F337:K337"/>
    <mergeCell ref="T303:U303"/>
    <mergeCell ref="T304:U304"/>
    <mergeCell ref="T305:U305"/>
    <mergeCell ref="T306:U306"/>
    <mergeCell ref="T307:U307"/>
    <mergeCell ref="T308:U308"/>
    <mergeCell ref="T309:U309"/>
    <mergeCell ref="T310:U310"/>
    <mergeCell ref="T311:U311"/>
    <mergeCell ref="F326:K326"/>
    <mergeCell ref="F327:K327"/>
    <mergeCell ref="F323:K323"/>
    <mergeCell ref="F324:K324"/>
    <mergeCell ref="F329:K329"/>
    <mergeCell ref="F330:K330"/>
    <mergeCell ref="F331:K331"/>
    <mergeCell ref="F332:K332"/>
    <mergeCell ref="F333:K333"/>
    <mergeCell ref="F325:K325"/>
    <mergeCell ref="F334:K334"/>
    <mergeCell ref="N311:O311"/>
  </mergeCells>
  <phoneticPr fontId="5"/>
  <conditionalFormatting sqref="I20:M20">
    <cfRule type="expression" dxfId="142" priority="143" stopIfTrue="1">
      <formula>TRIM($I20)=""</formula>
    </cfRule>
  </conditionalFormatting>
  <conditionalFormatting sqref="I22:Y22">
    <cfRule type="expression" dxfId="141" priority="142" stopIfTrue="1">
      <formula>AND(TRIM($I22)&lt;&gt;"", OR(ISERROR(FIND("@"&amp;LEFT($I22,3)&amp;"@", 都道府県3))=FALSE, ISERROR(FIND("@"&amp;LEFT($I22,4)&amp;"@",都道府県4))=FALSE))=FALSE</formula>
    </cfRule>
  </conditionalFormatting>
  <conditionalFormatting sqref="I24:Y24">
    <cfRule type="expression" dxfId="140" priority="141" stopIfTrue="1">
      <formula>TRIM($I24)=""</formula>
    </cfRule>
  </conditionalFormatting>
  <conditionalFormatting sqref="I26:Y26">
    <cfRule type="expression" dxfId="139" priority="140" stopIfTrue="1">
      <formula>TRIM($I26)=""</formula>
    </cfRule>
  </conditionalFormatting>
  <conditionalFormatting sqref="I28:Y28">
    <cfRule type="expression" dxfId="138" priority="139" stopIfTrue="1">
      <formula>TRIM($I28)=""</formula>
    </cfRule>
  </conditionalFormatting>
  <conditionalFormatting sqref="I30:Y30">
    <cfRule type="expression" dxfId="137" priority="138" stopIfTrue="1">
      <formula>OR(TRIM($I30)="", NOT(OR(IFERROR(SEARCH(" ",$I30),0)&gt;0, IFERROR(SEARCH("　",$I30),0)&gt;0)))</formula>
    </cfRule>
  </conditionalFormatting>
  <conditionalFormatting sqref="I32:Y32">
    <cfRule type="expression" dxfId="136" priority="137" stopIfTrue="1">
      <formula>OR(TRIM($I32)="", NOT(OR(IFERROR(SEARCH(" ",$I32),0)&gt;0, IFERROR(SEARCH("　",$I32),0)&gt;0)))</formula>
    </cfRule>
  </conditionalFormatting>
  <conditionalFormatting sqref="I34:M34">
    <cfRule type="expression" dxfId="135" priority="136" stopIfTrue="1">
      <formula>NOT(AND(TRIM($I34)&lt;&gt;"",ISNUMBER(VALUE(SUBSTITUTE($I34,"-",""))), IFERROR(SEARCH("-",$I34),0)&gt;0))</formula>
    </cfRule>
  </conditionalFormatting>
  <conditionalFormatting sqref="I36:M36">
    <cfRule type="expression" dxfId="134" priority="135" stopIfTrue="1">
      <formula>AND(TRIM($I36)&lt;&gt;"", NOT(AND(ISNUMBER(VALUE(SUBSTITUTE($I36,"-",""))), IFERROR(SEARCH("-",$I36),0)&gt;0)))</formula>
    </cfRule>
  </conditionalFormatting>
  <conditionalFormatting sqref="I38:Y38">
    <cfRule type="expression" dxfId="133" priority="134" stopIfTrue="1">
      <formula>AND(TRIM($I38)&lt;&gt;"", NOT(IFERROR(SEARCH("@",$I38),0)&gt;0))</formula>
    </cfRule>
  </conditionalFormatting>
  <conditionalFormatting sqref="I40:M40">
    <cfRule type="expression" dxfId="132" priority="133" stopIfTrue="1">
      <formula>AND($I40&lt;&gt;"一致する", $I40&lt;&gt;"一致しない")</formula>
    </cfRule>
  </conditionalFormatting>
  <conditionalFormatting sqref="I63:M63">
    <cfRule type="expression" dxfId="131" priority="132" stopIfTrue="1">
      <formula>AND($I63&lt;&gt;"しない", $I63&lt;&gt;"する")</formula>
    </cfRule>
  </conditionalFormatting>
  <conditionalFormatting sqref="I69:M69">
    <cfRule type="expression" dxfId="130" priority="131" stopIfTrue="1">
      <formula>OR(AND($I63="する",TRIM($I69)=""),AND($I63="しない",NOT(ISBLANK($I69))))</formula>
    </cfRule>
  </conditionalFormatting>
  <conditionalFormatting sqref="I71:Y71">
    <cfRule type="expression" dxfId="129" priority="130" stopIfTrue="1">
      <formula>OR(AND($I63="する",AND($I71&lt;&gt;"", OR(ISERROR(FIND("@"&amp;LEFT($I71,3)&amp;"@", 都道府県3))=FALSE, ISERROR(FIND("@"&amp;LEFT($I71,4)&amp;"@",都道府県4))=FALSE))=FALSE),AND($I63="しない",NOT(ISBLANK($I71))))</formula>
    </cfRule>
  </conditionalFormatting>
  <conditionalFormatting sqref="I73:Y73">
    <cfRule type="expression" dxfId="128" priority="129" stopIfTrue="1">
      <formula>OR(AND($I63="する",TRIM($I73)=""),AND($I63="しない",NOT(ISBLANK($I73))))</formula>
    </cfRule>
  </conditionalFormatting>
  <conditionalFormatting sqref="I75:Y75">
    <cfRule type="expression" dxfId="127" priority="128" stopIfTrue="1">
      <formula>OR(AND($I63="する",TRIM($I75)=""),AND($I63="しない",NOT(ISBLANK($I75))))</formula>
    </cfRule>
  </conditionalFormatting>
  <conditionalFormatting sqref="I77:Y77">
    <cfRule type="expression" dxfId="126" priority="127" stopIfTrue="1">
      <formula>OR(AND($I63="する",TRIM($I77)=""),AND($I63="しない",NOT(ISBLANK($I77))))</formula>
    </cfRule>
  </conditionalFormatting>
  <conditionalFormatting sqref="I79:Y79">
    <cfRule type="expression" dxfId="125" priority="126" stopIfTrue="1">
      <formula>OR(AND($I63="する",OR(TRIM($I79)="", NOT(OR(IFERROR(SEARCH(" ",$I79),0)&gt;0, IFERROR(SEARCH("　",$I79),0)&gt;0)))),AND($I63="しない",NOT(ISBLANK($I79))))</formula>
    </cfRule>
  </conditionalFormatting>
  <conditionalFormatting sqref="I81:Y81">
    <cfRule type="expression" dxfId="124" priority="125" stopIfTrue="1">
      <formula>OR(AND($I63="する",OR(TRIM($I81)="", NOT(OR(IFERROR(SEARCH(" ",$I81),0)&gt;0, IFERROR(SEARCH("　",$I81),0)&gt;0)))),AND($I63="しない",NOT(ISBLANK($I81))))</formula>
    </cfRule>
  </conditionalFormatting>
  <conditionalFormatting sqref="I83:M83">
    <cfRule type="expression" dxfId="123" priority="124" stopIfTrue="1">
      <formula>OR(AND($I63="する",NOT(AND(TRIM($I83)&lt;&gt;"",ISNUMBER(VALUE(SUBSTITUTE($I83,"-",""))),IFERROR(SEARCH("-",$I83),0)&gt;0))), AND($I63="しない",NOT(ISBLANK($I83))))</formula>
    </cfRule>
  </conditionalFormatting>
  <conditionalFormatting sqref="P83">
    <cfRule type="expression" dxfId="122" priority="123" stopIfTrue="1">
      <formula>AND($I63="しない",NOT(ISBLANK($P83)))</formula>
    </cfRule>
  </conditionalFormatting>
  <conditionalFormatting sqref="I85:M85">
    <cfRule type="expression" dxfId="121" priority="122" stopIfTrue="1">
      <formula>OR(AND($I63="する",AND(TRIM($I85)&lt;&gt;"",NOT(AND(ISNUMBER(VALUE(SUBSTITUTE($I85,"-",""))),IFERROR(SEARCH("-",$I85),0)&gt;0)))), AND($I63="しない",NOT(ISBLANK($I85))))</formula>
    </cfRule>
  </conditionalFormatting>
  <conditionalFormatting sqref="I87:Y87">
    <cfRule type="expression" dxfId="120" priority="121" stopIfTrue="1">
      <formula>OR(AND($I63="する",AND(TRIM($I87)&lt;&gt;"",NOT(IFERROR(SEARCH("@",$I87),0)&gt;0))),AND($I63="しない",NOT(ISBLANK($I87))))</formula>
    </cfRule>
  </conditionalFormatting>
  <conditionalFormatting sqref="I112:Y112">
    <cfRule type="expression" dxfId="119" priority="120" stopIfTrue="1">
      <formula>TRIM($I112)=""</formula>
    </cfRule>
  </conditionalFormatting>
  <conditionalFormatting sqref="I114:Y114">
    <cfRule type="expression" dxfId="118" priority="119" stopIfTrue="1">
      <formula>OR(TRIM($I114)="", NOT(OR(IFERROR(SEARCH(" ",$I114),0)&gt;0, IFERROR(SEARCH("　",$I114),0)&gt;0)))</formula>
    </cfRule>
  </conditionalFormatting>
  <conditionalFormatting sqref="I116:Y116">
    <cfRule type="expression" dxfId="117" priority="118" stopIfTrue="1">
      <formula>OR(TRIM($I116)="", NOT(OR(IFERROR(SEARCH(" ",$I116),0)&gt;0, IFERROR(SEARCH("　",$I116),0)&gt;0)))</formula>
    </cfRule>
  </conditionalFormatting>
  <conditionalFormatting sqref="I120:Y120">
    <cfRule type="expression" dxfId="116" priority="117" stopIfTrue="1">
      <formula>AND(TRIM($I120)&lt;&gt;"", AND(OR(ISERROR(FIND("@"&amp;LEFT($I120,3)&amp;"@", 都道府県3))=FALSE, ISERROR(FIND("@"&amp;LEFT($I120,4)&amp;"@",都道府県4))=FALSE))=FALSE)</formula>
    </cfRule>
  </conditionalFormatting>
  <conditionalFormatting sqref="I122:M122">
    <cfRule type="expression" dxfId="115" priority="116" stopIfTrue="1">
      <formula>NOT(AND(TRIM($I122)&lt;&gt;"",ISNUMBER(VALUE(SUBSTITUTE($I122,"-",""))), IFERROR(SEARCH("-",$I122),0)&gt;0))</formula>
    </cfRule>
  </conditionalFormatting>
  <conditionalFormatting sqref="I124:M124">
    <cfRule type="expression" dxfId="114" priority="115" stopIfTrue="1">
      <formula>AND(TRIM($I124)&lt;&gt;"", NOT(AND(ISNUMBER(VALUE(SUBSTITUTE($I124,"-",""))), IFERROR(SEARCH("-",$I124),0)&gt;0)))</formula>
    </cfRule>
  </conditionalFormatting>
  <conditionalFormatting sqref="I126:Y126">
    <cfRule type="expression" dxfId="113" priority="114" stopIfTrue="1">
      <formula>NOT(AND(TRIM($I126)&lt;&gt;"", IFERROR(SEARCH("@",$I126),0)&gt;0))</formula>
    </cfRule>
  </conditionalFormatting>
  <conditionalFormatting sqref="I153:M153">
    <cfRule type="expression" dxfId="112" priority="113" stopIfTrue="1">
      <formula>AND($I153&lt;&gt;"しない", $I153&lt;&gt;"する")</formula>
    </cfRule>
  </conditionalFormatting>
  <conditionalFormatting sqref="I155:Y155">
    <cfRule type="expression" dxfId="111" priority="112" stopIfTrue="1">
      <formula>AND($I153="する",OR(TRIM($I155)="", NOT(OR(IFERROR(SEARCH(" ",$I155),0)&gt;0, IFERROR(SEARCH("　",$I155),0)&gt;0))))</formula>
    </cfRule>
  </conditionalFormatting>
  <conditionalFormatting sqref="I157:Y157">
    <cfRule type="expression" dxfId="110" priority="111" stopIfTrue="1">
      <formula>AND($I153="する",OR(TRIM($I157)="", NOT(OR(IFERROR(SEARCH(" ",$I157),0)&gt;0, IFERROR(SEARCH("　",$I157),0)&gt;0))))</formula>
    </cfRule>
  </conditionalFormatting>
  <conditionalFormatting sqref="I159:M159">
    <cfRule type="expression" dxfId="109" priority="110" stopIfTrue="1">
      <formula>AND($I153="する",OR(TRIM($I159)="", LEN($I159)&lt;&gt;8, NOT(ISNUMBER(VALUE(I159))), IFERROR(SEARCH("-", $I159),0)&gt;0))</formula>
    </cfRule>
  </conditionalFormatting>
  <conditionalFormatting sqref="I161:M161">
    <cfRule type="expression" dxfId="108" priority="109" stopIfTrue="1">
      <formula>AND($I153="する",TRIM($I161)="")</formula>
    </cfRule>
  </conditionalFormatting>
  <conditionalFormatting sqref="I163:Y163">
    <cfRule type="expression" dxfId="107" priority="108" stopIfTrue="1">
      <formula>AND($I153="する",AND($I163&lt;&gt;"", OR(ISERROR(FIND("@"&amp;LEFT($I163,3)&amp;"@", 都道府県3))=FALSE, ISERROR(FIND("@"&amp;LEFT($I163,4)&amp;"@",都道府県4))=FALSE))=FALSE)</formula>
    </cfRule>
  </conditionalFormatting>
  <conditionalFormatting sqref="I165:M165">
    <cfRule type="expression" dxfId="106" priority="107" stopIfTrue="1">
      <formula>AND($I153="する",NOT(AND(TRIM($I165)&lt;&gt;"",ISNUMBER(VALUE(SUBSTITUTE($I165,"-",""))),IFERROR(SEARCH("-",$I165),0)&gt;0)))</formula>
    </cfRule>
  </conditionalFormatting>
  <conditionalFormatting sqref="I167:M167">
    <cfRule type="expression" dxfId="105" priority="106" stopIfTrue="1">
      <formula>AND($I153="する",AND(TRIM($I167)&lt;&gt;"",NOT(AND(ISNUMBER(VALUE(SUBSTITUTE($I167,"-",""))),IFERROR(SEARCH("-",$I167),0)&gt;0))))</formula>
    </cfRule>
  </conditionalFormatting>
  <conditionalFormatting sqref="I169:Y169">
    <cfRule type="expression" dxfId="104" priority="105" stopIfTrue="1">
      <formula>AND($I153="する",AND(TRIM($I169)&lt;&gt;"", NOT(IFERROR(SEARCH("@",$I169),0)&gt;0)))</formula>
    </cfRule>
  </conditionalFormatting>
  <conditionalFormatting sqref="K183:M183">
    <cfRule type="expression" dxfId="103" priority="104" stopIfTrue="1">
      <formula>$A$182&lt;&gt;0</formula>
    </cfRule>
  </conditionalFormatting>
  <conditionalFormatting sqref="K184:M184">
    <cfRule type="expression" dxfId="102" priority="103" stopIfTrue="1">
      <formula>$A$182&lt;&gt;0</formula>
    </cfRule>
  </conditionalFormatting>
  <conditionalFormatting sqref="N184:V184">
    <cfRule type="expression" dxfId="101" priority="102" stopIfTrue="1">
      <formula>AND($K184="○",ISBLANK($N184))</formula>
    </cfRule>
  </conditionalFormatting>
  <conditionalFormatting sqref="K185:M185">
    <cfRule type="expression" dxfId="100" priority="101" stopIfTrue="1">
      <formula>$A$182&lt;&gt;0</formula>
    </cfRule>
  </conditionalFormatting>
  <conditionalFormatting sqref="N185:V185">
    <cfRule type="expression" dxfId="99" priority="100" stopIfTrue="1">
      <formula>AND($K185="○",ISBLANK($N185))</formula>
    </cfRule>
  </conditionalFormatting>
  <conditionalFormatting sqref="K186:M187">
    <cfRule type="expression" dxfId="98" priority="99" stopIfTrue="1">
      <formula>$A$182&lt;&gt;0</formula>
    </cfRule>
  </conditionalFormatting>
  <conditionalFormatting sqref="N186:V186">
    <cfRule type="expression" dxfId="97" priority="98" stopIfTrue="1">
      <formula>AND($K186="○",ISBLANK($N186))</formula>
    </cfRule>
  </conditionalFormatting>
  <conditionalFormatting sqref="W186:X186">
    <cfRule type="expression" dxfId="96" priority="97" stopIfTrue="1">
      <formula>AND($K186="○",ISBLANK($W186))</formula>
    </cfRule>
  </conditionalFormatting>
  <conditionalFormatting sqref="I189:M189">
    <cfRule type="expression" dxfId="95" priority="96" stopIfTrue="1">
      <formula>TRIM($I189)=""</formula>
    </cfRule>
  </conditionalFormatting>
  <conditionalFormatting sqref="I200:M200">
    <cfRule type="expression" dxfId="94" priority="95" stopIfTrue="1">
      <formula>TRIM($I200)=""</formula>
    </cfRule>
  </conditionalFormatting>
  <conditionalFormatting sqref="I201:M201">
    <cfRule type="expression" dxfId="93" priority="94" stopIfTrue="1">
      <formula>TRIM($I201)=""</formula>
    </cfRule>
  </conditionalFormatting>
  <conditionalFormatting sqref="I202:M202">
    <cfRule type="expression" dxfId="92" priority="93" stopIfTrue="1">
      <formula>TRIM($I202)=""</formula>
    </cfRule>
  </conditionalFormatting>
  <conditionalFormatting sqref="L303">
    <cfRule type="expression" dxfId="91" priority="92" stopIfTrue="1">
      <formula>希望&lt;&gt;0</formula>
    </cfRule>
  </conditionalFormatting>
  <conditionalFormatting sqref="N303:O303">
    <cfRule type="expression" dxfId="90" priority="91" stopIfTrue="1">
      <formula>AND($L303="○", TRIM(N303)="")</formula>
    </cfRule>
  </conditionalFormatting>
  <conditionalFormatting sqref="L304">
    <cfRule type="expression" dxfId="89" priority="90" stopIfTrue="1">
      <formula>希望&lt;&gt;0</formula>
    </cfRule>
  </conditionalFormatting>
  <conditionalFormatting sqref="N304:O304">
    <cfRule type="expression" dxfId="88" priority="89" stopIfTrue="1">
      <formula>AND($L304="○", TRIM(N304)="")</formula>
    </cfRule>
  </conditionalFormatting>
  <conditionalFormatting sqref="L305">
    <cfRule type="expression" dxfId="87" priority="88" stopIfTrue="1">
      <formula>希望&lt;&gt;0</formula>
    </cfRule>
  </conditionalFormatting>
  <conditionalFormatting sqref="N305:O305">
    <cfRule type="expression" dxfId="86" priority="87" stopIfTrue="1">
      <formula>AND($L305="○", TRIM(N305)="")</formula>
    </cfRule>
  </conditionalFormatting>
  <conditionalFormatting sqref="L306">
    <cfRule type="expression" dxfId="85" priority="86" stopIfTrue="1">
      <formula>希望&lt;&gt;0</formula>
    </cfRule>
  </conditionalFormatting>
  <conditionalFormatting sqref="N306:O306">
    <cfRule type="expression" dxfId="84" priority="85" stopIfTrue="1">
      <formula>AND($L306="○", TRIM(N306)="")</formula>
    </cfRule>
  </conditionalFormatting>
  <conditionalFormatting sqref="L307">
    <cfRule type="expression" dxfId="83" priority="84" stopIfTrue="1">
      <formula>希望&lt;&gt;0</formula>
    </cfRule>
  </conditionalFormatting>
  <conditionalFormatting sqref="N307:O307">
    <cfRule type="expression" dxfId="82" priority="83" stopIfTrue="1">
      <formula>AND($L307="○", TRIM(N307)="")</formula>
    </cfRule>
  </conditionalFormatting>
  <conditionalFormatting sqref="L308">
    <cfRule type="expression" dxfId="81" priority="82" stopIfTrue="1">
      <formula>希望&lt;&gt;0</formula>
    </cfRule>
  </conditionalFormatting>
  <conditionalFormatting sqref="N308:O308">
    <cfRule type="expression" dxfId="80" priority="81" stopIfTrue="1">
      <formula>AND($L308="○", TRIM(N308)="")</formula>
    </cfRule>
  </conditionalFormatting>
  <conditionalFormatting sqref="L309">
    <cfRule type="expression" dxfId="79" priority="80" stopIfTrue="1">
      <formula>希望&lt;&gt;0</formula>
    </cfRule>
  </conditionalFormatting>
  <conditionalFormatting sqref="N309:O309">
    <cfRule type="expression" dxfId="78" priority="79" stopIfTrue="1">
      <formula>AND($L309="○", TRIM(N309)="")</formula>
    </cfRule>
  </conditionalFormatting>
  <conditionalFormatting sqref="L310">
    <cfRule type="expression" dxfId="77" priority="78" stopIfTrue="1">
      <formula>希望&lt;&gt;0</formula>
    </cfRule>
  </conditionalFormatting>
  <conditionalFormatting sqref="N310:O310">
    <cfRule type="expression" dxfId="76" priority="77" stopIfTrue="1">
      <formula>AND($L310="○", TRIM(N310)="")</formula>
    </cfRule>
  </conditionalFormatting>
  <conditionalFormatting sqref="L311">
    <cfRule type="expression" dxfId="75" priority="76" stopIfTrue="1">
      <formula>希望&lt;&gt;0</formula>
    </cfRule>
  </conditionalFormatting>
  <conditionalFormatting sqref="N311:O311">
    <cfRule type="expression" dxfId="74" priority="75" stopIfTrue="1">
      <formula>AND($L311="○", TRIM(N311)="")</formula>
    </cfRule>
  </conditionalFormatting>
  <conditionalFormatting sqref="L312">
    <cfRule type="expression" dxfId="73" priority="74" stopIfTrue="1">
      <formula>希望&lt;&gt;0</formula>
    </cfRule>
  </conditionalFormatting>
  <conditionalFormatting sqref="N312:O312">
    <cfRule type="expression" dxfId="72" priority="73" stopIfTrue="1">
      <formula>AND($L312="○", TRIM(N312)="")</formula>
    </cfRule>
  </conditionalFormatting>
  <conditionalFormatting sqref="L313">
    <cfRule type="expression" dxfId="71" priority="72" stopIfTrue="1">
      <formula>希望&lt;&gt;0</formula>
    </cfRule>
  </conditionalFormatting>
  <conditionalFormatting sqref="N313:O313">
    <cfRule type="expression" dxfId="70" priority="71" stopIfTrue="1">
      <formula>AND($L313="○", TRIM(N313)="")</formula>
    </cfRule>
  </conditionalFormatting>
  <conditionalFormatting sqref="L314">
    <cfRule type="expression" dxfId="69" priority="70" stopIfTrue="1">
      <formula>希望&lt;&gt;0</formula>
    </cfRule>
  </conditionalFormatting>
  <conditionalFormatting sqref="N314:O314">
    <cfRule type="expression" dxfId="68" priority="69" stopIfTrue="1">
      <formula>AND($L314="○", TRIM(N314)="")</formula>
    </cfRule>
  </conditionalFormatting>
  <conditionalFormatting sqref="L315">
    <cfRule type="expression" dxfId="67" priority="68" stopIfTrue="1">
      <formula>希望&lt;&gt;0</formula>
    </cfRule>
  </conditionalFormatting>
  <conditionalFormatting sqref="N315:O315">
    <cfRule type="expression" dxfId="66" priority="67" stopIfTrue="1">
      <formula>AND($L315="○", TRIM(N315)="")</formula>
    </cfRule>
  </conditionalFormatting>
  <conditionalFormatting sqref="L316">
    <cfRule type="expression" dxfId="65" priority="66" stopIfTrue="1">
      <formula>希望&lt;&gt;0</formula>
    </cfRule>
  </conditionalFormatting>
  <conditionalFormatting sqref="N316:O316">
    <cfRule type="expression" dxfId="64" priority="65" stopIfTrue="1">
      <formula>AND($L316="○", TRIM(N316)="")</formula>
    </cfRule>
  </conditionalFormatting>
  <conditionalFormatting sqref="L317">
    <cfRule type="expression" dxfId="63" priority="64" stopIfTrue="1">
      <formula>希望&lt;&gt;0</formula>
    </cfRule>
  </conditionalFormatting>
  <conditionalFormatting sqref="N317:O317">
    <cfRule type="expression" dxfId="62" priority="63" stopIfTrue="1">
      <formula>AND($L317="○", TRIM(N317)="")</formula>
    </cfRule>
  </conditionalFormatting>
  <conditionalFormatting sqref="L318">
    <cfRule type="expression" dxfId="61" priority="62" stopIfTrue="1">
      <formula>希望&lt;&gt;0</formula>
    </cfRule>
  </conditionalFormatting>
  <conditionalFormatting sqref="N318:O318">
    <cfRule type="expression" dxfId="60" priority="61" stopIfTrue="1">
      <formula>AND($L318="○", TRIM(N318)="")</formula>
    </cfRule>
  </conditionalFormatting>
  <conditionalFormatting sqref="L319">
    <cfRule type="expression" dxfId="59" priority="60" stopIfTrue="1">
      <formula>希望&lt;&gt;0</formula>
    </cfRule>
  </conditionalFormatting>
  <conditionalFormatting sqref="N319:O319">
    <cfRule type="expression" dxfId="58" priority="59" stopIfTrue="1">
      <formula>AND($L319="○", TRIM(N319)="")</formula>
    </cfRule>
  </conditionalFormatting>
  <conditionalFormatting sqref="L320">
    <cfRule type="expression" dxfId="57" priority="58" stopIfTrue="1">
      <formula>希望&lt;&gt;0</formula>
    </cfRule>
  </conditionalFormatting>
  <conditionalFormatting sqref="N320:O320">
    <cfRule type="expression" dxfId="56" priority="57" stopIfTrue="1">
      <formula>AND($L320="○", TRIM(N320)="")</formula>
    </cfRule>
  </conditionalFormatting>
  <conditionalFormatting sqref="L321">
    <cfRule type="expression" dxfId="55" priority="56" stopIfTrue="1">
      <formula>希望&lt;&gt;0</formula>
    </cfRule>
  </conditionalFormatting>
  <conditionalFormatting sqref="N321:O321">
    <cfRule type="expression" dxfId="54" priority="55" stopIfTrue="1">
      <formula>AND($L321="○", TRIM(N321)="")</formula>
    </cfRule>
  </conditionalFormatting>
  <conditionalFormatting sqref="L322">
    <cfRule type="expression" dxfId="53" priority="54" stopIfTrue="1">
      <formula>希望&lt;&gt;0</formula>
    </cfRule>
  </conditionalFormatting>
  <conditionalFormatting sqref="N322:O322">
    <cfRule type="expression" dxfId="52" priority="53" stopIfTrue="1">
      <formula>AND($L322="○", TRIM(N322)="")</formula>
    </cfRule>
  </conditionalFormatting>
  <conditionalFormatting sqref="L323">
    <cfRule type="expression" dxfId="51" priority="52" stopIfTrue="1">
      <formula>希望&lt;&gt;0</formula>
    </cfRule>
  </conditionalFormatting>
  <conditionalFormatting sqref="N323:O323">
    <cfRule type="expression" dxfId="50" priority="51" stopIfTrue="1">
      <formula>AND($L323="○", TRIM(N323)="")</formula>
    </cfRule>
  </conditionalFormatting>
  <conditionalFormatting sqref="L324">
    <cfRule type="expression" dxfId="49" priority="50" stopIfTrue="1">
      <formula>希望&lt;&gt;0</formula>
    </cfRule>
  </conditionalFormatting>
  <conditionalFormatting sqref="N324:O324">
    <cfRule type="expression" dxfId="48" priority="49" stopIfTrue="1">
      <formula>AND($L324="○", TRIM(N324)="")</formula>
    </cfRule>
  </conditionalFormatting>
  <conditionalFormatting sqref="L325">
    <cfRule type="expression" dxfId="47" priority="48" stopIfTrue="1">
      <formula>希望&lt;&gt;0</formula>
    </cfRule>
  </conditionalFormatting>
  <conditionalFormatting sqref="N325:O325">
    <cfRule type="expression" dxfId="46" priority="47" stopIfTrue="1">
      <formula>AND($L325="○", TRIM(N325)="")</formula>
    </cfRule>
  </conditionalFormatting>
  <conditionalFormatting sqref="L326">
    <cfRule type="expression" dxfId="45" priority="46" stopIfTrue="1">
      <formula>希望&lt;&gt;0</formula>
    </cfRule>
  </conditionalFormatting>
  <conditionalFormatting sqref="N326:O326">
    <cfRule type="expression" dxfId="44" priority="45" stopIfTrue="1">
      <formula>AND($L326="○", TRIM(N326)="")</formula>
    </cfRule>
  </conditionalFormatting>
  <conditionalFormatting sqref="L327">
    <cfRule type="expression" dxfId="43" priority="44" stopIfTrue="1">
      <formula>希望&lt;&gt;0</formula>
    </cfRule>
  </conditionalFormatting>
  <conditionalFormatting sqref="N327:O327">
    <cfRule type="expression" dxfId="42" priority="43" stopIfTrue="1">
      <formula>AND($L327="○", TRIM(N327)="")</formula>
    </cfRule>
  </conditionalFormatting>
  <conditionalFormatting sqref="L328">
    <cfRule type="expression" dxfId="41" priority="42" stopIfTrue="1">
      <formula>希望&lt;&gt;0</formula>
    </cfRule>
  </conditionalFormatting>
  <conditionalFormatting sqref="N328:O328">
    <cfRule type="expression" dxfId="40" priority="41" stopIfTrue="1">
      <formula>AND($L328="○", TRIM(N328)="")</formula>
    </cfRule>
  </conditionalFormatting>
  <conditionalFormatting sqref="L329">
    <cfRule type="expression" dxfId="39" priority="40" stopIfTrue="1">
      <formula>希望&lt;&gt;0</formula>
    </cfRule>
  </conditionalFormatting>
  <conditionalFormatting sqref="N329:O329">
    <cfRule type="expression" dxfId="38" priority="39" stopIfTrue="1">
      <formula>AND($L329="○", TRIM(N329)="")</formula>
    </cfRule>
  </conditionalFormatting>
  <conditionalFormatting sqref="L330">
    <cfRule type="expression" dxfId="37" priority="38" stopIfTrue="1">
      <formula>希望&lt;&gt;0</formula>
    </cfRule>
  </conditionalFormatting>
  <conditionalFormatting sqref="N330:O330">
    <cfRule type="expression" dxfId="36" priority="37" stopIfTrue="1">
      <formula>AND($L330="○", TRIM(N330)="")</formula>
    </cfRule>
  </conditionalFormatting>
  <conditionalFormatting sqref="L331">
    <cfRule type="expression" dxfId="35" priority="36" stopIfTrue="1">
      <formula>希望&lt;&gt;0</formula>
    </cfRule>
  </conditionalFormatting>
  <conditionalFormatting sqref="N331:O331">
    <cfRule type="expression" dxfId="34" priority="35" stopIfTrue="1">
      <formula>AND($L331="○", TRIM(N331)="")</formula>
    </cfRule>
  </conditionalFormatting>
  <conditionalFormatting sqref="L332">
    <cfRule type="expression" dxfId="33" priority="34" stopIfTrue="1">
      <formula>希望&lt;&gt;0</formula>
    </cfRule>
  </conditionalFormatting>
  <conditionalFormatting sqref="N332:O332">
    <cfRule type="expression" dxfId="32" priority="33" stopIfTrue="1">
      <formula>AND($L332="○", TRIM(N332)="")</formula>
    </cfRule>
  </conditionalFormatting>
  <conditionalFormatting sqref="L333">
    <cfRule type="expression" dxfId="31" priority="32" stopIfTrue="1">
      <formula>希望&lt;&gt;0</formula>
    </cfRule>
  </conditionalFormatting>
  <conditionalFormatting sqref="N333:O333">
    <cfRule type="expression" dxfId="30" priority="31" stopIfTrue="1">
      <formula>AND($L333="○", TRIM(N333)="")</formula>
    </cfRule>
  </conditionalFormatting>
  <conditionalFormatting sqref="L334">
    <cfRule type="expression" dxfId="29" priority="30" stopIfTrue="1">
      <formula>希望&lt;&gt;0</formula>
    </cfRule>
  </conditionalFormatting>
  <conditionalFormatting sqref="N334:O334">
    <cfRule type="expression" dxfId="28" priority="29" stopIfTrue="1">
      <formula>AND($L334="○", TRIM(N334)="")</formula>
    </cfRule>
  </conditionalFormatting>
  <conditionalFormatting sqref="L335">
    <cfRule type="expression" dxfId="27" priority="28" stopIfTrue="1">
      <formula>希望&lt;&gt;0</formula>
    </cfRule>
  </conditionalFormatting>
  <conditionalFormatting sqref="N335:O335">
    <cfRule type="expression" dxfId="26" priority="27" stopIfTrue="1">
      <formula>AND($L335="○", TRIM(N335)="")</formula>
    </cfRule>
  </conditionalFormatting>
  <conditionalFormatting sqref="L336">
    <cfRule type="expression" dxfId="25" priority="26" stopIfTrue="1">
      <formula>希望&lt;&gt;0</formula>
    </cfRule>
  </conditionalFormatting>
  <conditionalFormatting sqref="N336:O336">
    <cfRule type="expression" dxfId="24" priority="25" stopIfTrue="1">
      <formula>AND($L336="○", TRIM(N336)="")</formula>
    </cfRule>
  </conditionalFormatting>
  <conditionalFormatting sqref="L337">
    <cfRule type="expression" dxfId="23" priority="24" stopIfTrue="1">
      <formula>希望&lt;&gt;0</formula>
    </cfRule>
  </conditionalFormatting>
  <conditionalFormatting sqref="N337:O337">
    <cfRule type="expression" dxfId="22" priority="23" stopIfTrue="1">
      <formula>AND($L337="○", TRIM(N337)="")</formula>
    </cfRule>
  </conditionalFormatting>
  <conditionalFormatting sqref="T303:U303">
    <cfRule type="expression" dxfId="21" priority="22" stopIfTrue="1">
      <formula>希望&lt;&gt;0</formula>
    </cfRule>
  </conditionalFormatting>
  <conditionalFormatting sqref="X303:Y303">
    <cfRule type="expression" dxfId="20" priority="21" stopIfTrue="1">
      <formula>AND($T303="○", TRIM(X303)="")</formula>
    </cfRule>
  </conditionalFormatting>
  <conditionalFormatting sqref="T304:U304">
    <cfRule type="expression" dxfId="19" priority="20" stopIfTrue="1">
      <formula>希望&lt;&gt;0</formula>
    </cfRule>
  </conditionalFormatting>
  <conditionalFormatting sqref="X304:Y304">
    <cfRule type="expression" dxfId="18" priority="19" stopIfTrue="1">
      <formula>AND($T304="○", TRIM(X304)="")</formula>
    </cfRule>
  </conditionalFormatting>
  <conditionalFormatting sqref="T305:U305">
    <cfRule type="expression" dxfId="17" priority="18" stopIfTrue="1">
      <formula>希望&lt;&gt;0</formula>
    </cfRule>
  </conditionalFormatting>
  <conditionalFormatting sqref="X305:Y305">
    <cfRule type="expression" dxfId="16" priority="17" stopIfTrue="1">
      <formula>AND($T305="○", TRIM(X305)="")</formula>
    </cfRule>
  </conditionalFormatting>
  <conditionalFormatting sqref="T306:U306">
    <cfRule type="expression" dxfId="15" priority="16" stopIfTrue="1">
      <formula>希望&lt;&gt;0</formula>
    </cfRule>
  </conditionalFormatting>
  <conditionalFormatting sqref="X306:Y306">
    <cfRule type="expression" dxfId="14" priority="15" stopIfTrue="1">
      <formula>AND($T306="○", TRIM(X306)="")</formula>
    </cfRule>
  </conditionalFormatting>
  <conditionalFormatting sqref="T307:U307">
    <cfRule type="expression" dxfId="13" priority="14" stopIfTrue="1">
      <formula>希望&lt;&gt;0</formula>
    </cfRule>
  </conditionalFormatting>
  <conditionalFormatting sqref="X307:Y307">
    <cfRule type="expression" dxfId="12" priority="13" stopIfTrue="1">
      <formula>AND($T307="○", TRIM(X307)="")</formula>
    </cfRule>
  </conditionalFormatting>
  <conditionalFormatting sqref="T308:U308">
    <cfRule type="expression" dxfId="11" priority="12" stopIfTrue="1">
      <formula>希望&lt;&gt;0</formula>
    </cfRule>
  </conditionalFormatting>
  <conditionalFormatting sqref="X308:Y308">
    <cfRule type="expression" dxfId="10" priority="11" stopIfTrue="1">
      <formula>AND($T308="○", TRIM(X308)="")</formula>
    </cfRule>
  </conditionalFormatting>
  <conditionalFormatting sqref="T309:U309">
    <cfRule type="expression" dxfId="9" priority="10" stopIfTrue="1">
      <formula>希望&lt;&gt;0</formula>
    </cfRule>
  </conditionalFormatting>
  <conditionalFormatting sqref="X309:Y309">
    <cfRule type="expression" dxfId="8" priority="9" stopIfTrue="1">
      <formula>AND($T309="○", TRIM(X309)="")</formula>
    </cfRule>
  </conditionalFormatting>
  <conditionalFormatting sqref="T310:U310">
    <cfRule type="expression" dxfId="7" priority="8" stopIfTrue="1">
      <formula>希望&lt;&gt;0</formula>
    </cfRule>
  </conditionalFormatting>
  <conditionalFormatting sqref="X310:Y310">
    <cfRule type="expression" dxfId="6" priority="7" stopIfTrue="1">
      <formula>AND($T310="○", TRIM(X310)="")</formula>
    </cfRule>
  </conditionalFormatting>
  <conditionalFormatting sqref="T311:U311">
    <cfRule type="expression" dxfId="5" priority="6" stopIfTrue="1">
      <formula>希望&lt;&gt;0</formula>
    </cfRule>
  </conditionalFormatting>
  <conditionalFormatting sqref="X311:Y311">
    <cfRule type="expression" dxfId="4" priority="5" stopIfTrue="1">
      <formula>AND($T311="○", TRIM(X311)="")</formula>
    </cfRule>
  </conditionalFormatting>
  <conditionalFormatting sqref="T312:U312">
    <cfRule type="expression" dxfId="3" priority="4" stopIfTrue="1">
      <formula>希望&lt;&gt;0</formula>
    </cfRule>
  </conditionalFormatting>
  <conditionalFormatting sqref="X312:Y312">
    <cfRule type="expression" dxfId="2" priority="3" stopIfTrue="1">
      <formula>AND($T312="○", TRIM(X312)="")</formula>
    </cfRule>
  </conditionalFormatting>
  <conditionalFormatting sqref="T313:U313">
    <cfRule type="expression" dxfId="1" priority="2" stopIfTrue="1">
      <formula>希望&lt;&gt;0</formula>
    </cfRule>
  </conditionalFormatting>
  <conditionalFormatting sqref="X313:Y313">
    <cfRule type="expression" dxfId="0" priority="1" stopIfTrue="1">
      <formula>AND($T313="○", TRIM(X313)="")</formula>
    </cfRule>
  </conditionalFormatting>
  <dataValidations count="346">
    <dataValidation type="whole" imeMode="halfAlpha" allowBlank="1" showInputMessage="1" showErrorMessage="1" error="7桁の数字を入力してください" sqref="I20:M20" xr:uid="{76BBBAB3-7C8E-46C2-9289-BD1F8116F274}">
      <formula1>0</formula1>
      <formula2>9999999</formula2>
    </dataValidation>
    <dataValidation errorStyle="warning" imeMode="hiragana" allowBlank="1" showInputMessage="1" showErrorMessage="1" sqref="I22:Y22" xr:uid="{80DDCBC9-2D70-4BF9-8A14-ACDC98096F7A}"/>
    <dataValidation errorStyle="warning" imeMode="fullKatakana" allowBlank="1" showInputMessage="1" showErrorMessage="1" sqref="I24:Y24" xr:uid="{5F990EDC-1B23-4710-81B4-870D84B0C1EF}"/>
    <dataValidation errorStyle="warning" imeMode="hiragana" allowBlank="1" showInputMessage="1" showErrorMessage="1" sqref="I26:Y26" xr:uid="{C35CCD0B-E4F0-4001-988A-2145BD0FFB84}"/>
    <dataValidation errorStyle="warning" imeMode="hiragana" allowBlank="1" showInputMessage="1" showErrorMessage="1" sqref="I28:Y28" xr:uid="{B47675F7-6B41-4A25-91D0-2413DFE9195A}"/>
    <dataValidation errorStyle="warning" imeMode="fullKatakana" allowBlank="1" showInputMessage="1" showErrorMessage="1" sqref="I30:Y30" xr:uid="{71C0C8C0-87F6-491B-900D-DD52C7FBA30F}"/>
    <dataValidation errorStyle="warning" imeMode="hiragana" allowBlank="1" showInputMessage="1" showErrorMessage="1" sqref="I32:Y32" xr:uid="{37DB1F61-A35C-430E-B365-0D94088248AF}"/>
    <dataValidation errorStyle="warning" imeMode="halfAlpha" allowBlank="1" showInputMessage="1" showErrorMessage="1" sqref="I34:M34" xr:uid="{AAA87CF6-433F-4A7C-8FA9-069D32A57F8D}"/>
    <dataValidation errorStyle="warning" imeMode="halfAlpha" allowBlank="1" showInputMessage="1" showErrorMessage="1" sqref="P34" xr:uid="{DFB57072-9BCA-4DDB-A683-BA35862E64AA}"/>
    <dataValidation errorStyle="warning" imeMode="halfAlpha" allowBlank="1" showInputMessage="1" showErrorMessage="1" sqref="I36:M36" xr:uid="{9E2B0C53-CC0A-4FDF-9B35-AEC34F917920}"/>
    <dataValidation errorStyle="warning" imeMode="halfAlpha" allowBlank="1" showInputMessage="1" showErrorMessage="1" sqref="I38:Y38" xr:uid="{3BD12B90-938C-4FE9-B167-80829AF9F499}"/>
    <dataValidation type="list" imeMode="halfAlpha" allowBlank="1" showInputMessage="1" showErrorMessage="1" error="リストから選択してください" sqref="I40:M40" xr:uid="{A8883511-BD16-4C21-A8D8-098DEFBAE90F}">
      <formula1>"一致する,一致しない"</formula1>
    </dataValidation>
    <dataValidation type="list" imeMode="halfAlpha" allowBlank="1" showInputMessage="1" showErrorMessage="1" error="リストから選択してください" sqref="I63:M63" xr:uid="{E99B83A0-F378-43C2-948B-65CF2065319A}">
      <formula1>"しない,する"</formula1>
    </dataValidation>
    <dataValidation type="whole" imeMode="halfAlpha" allowBlank="1" showInputMessage="1" showErrorMessage="1" error="7桁の数字を入力してください" sqref="I69:M69" xr:uid="{CC550408-8E07-4B45-8A2A-EDBC70E6C5AE}">
      <formula1>0</formula1>
      <formula2>9999999</formula2>
    </dataValidation>
    <dataValidation errorStyle="warning" imeMode="hiragana" allowBlank="1" showInputMessage="1" showErrorMessage="1" sqref="I71:Y71" xr:uid="{E7EE4449-10BC-45D1-9618-E35E4EE1427B}"/>
    <dataValidation errorStyle="warning" imeMode="fullKatakana" allowBlank="1" showInputMessage="1" showErrorMessage="1" sqref="I73:Y73" xr:uid="{AE693D3D-FFCD-4337-BF27-D7A41B41F082}"/>
    <dataValidation errorStyle="warning" imeMode="hiragana" allowBlank="1" showInputMessage="1" showErrorMessage="1" sqref="I75:Y75" xr:uid="{F12E2025-D85D-45B2-99C5-835426A646DA}"/>
    <dataValidation errorStyle="warning" imeMode="hiragana" allowBlank="1" showInputMessage="1" showErrorMessage="1" sqref="I77:Y77" xr:uid="{4E33AC03-CE27-4B97-9B28-8EF8F3DF8B39}"/>
    <dataValidation errorStyle="warning" imeMode="fullKatakana" allowBlank="1" showInputMessage="1" showErrorMessage="1" sqref="I79:Y79" xr:uid="{DA8DC746-587C-4F52-9CD3-9E587E3CC6A0}"/>
    <dataValidation errorStyle="warning" imeMode="hiragana" allowBlank="1" showInputMessage="1" showErrorMessage="1" sqref="I81:Y81" xr:uid="{0F6D0526-CECD-49E5-8300-4B953D8AC8CD}"/>
    <dataValidation errorStyle="warning" imeMode="halfAlpha" allowBlank="1" showInputMessage="1" showErrorMessage="1" sqref="I83:M83" xr:uid="{421BC7FE-0C24-427C-B770-7C473BFE6CC5}"/>
    <dataValidation errorStyle="warning" imeMode="halfAlpha" allowBlank="1" showInputMessage="1" showErrorMessage="1" sqref="P83" xr:uid="{7B54CF0E-A127-4BC2-913F-E0CCDAEAFEF5}"/>
    <dataValidation errorStyle="warning" imeMode="halfAlpha" allowBlank="1" showInputMessage="1" showErrorMessage="1" sqref="I85:M85" xr:uid="{AAF34E84-75CC-47DC-8FF4-D6B7D03F88B6}"/>
    <dataValidation errorStyle="warning" imeMode="halfAlpha" allowBlank="1" showInputMessage="1" showErrorMessage="1" sqref="I87:Y87" xr:uid="{3F32C0A1-0878-4757-A785-CCDFF821156C}"/>
    <dataValidation errorStyle="warning" imeMode="hiragana" allowBlank="1" showInputMessage="1" showErrorMessage="1" sqref="I112:Y112" xr:uid="{1723C949-B417-466E-B66B-588302F7F596}"/>
    <dataValidation errorStyle="warning" imeMode="fullKatakana" allowBlank="1" showInputMessage="1" showErrorMessage="1" sqref="I114:Y114" xr:uid="{648818C5-303A-468F-B5CB-FE0617F655BC}"/>
    <dataValidation errorStyle="warning" imeMode="hiragana" allowBlank="1" showInputMessage="1" showErrorMessage="1" sqref="I116:Y116" xr:uid="{CD42B219-38A1-4CE2-A75A-F8E2E1864FAF}"/>
    <dataValidation type="whole" imeMode="halfAlpha" allowBlank="1" showInputMessage="1" showErrorMessage="1" error="7桁の数字を入力してください" sqref="I118:M118" xr:uid="{00696394-A227-46B0-B0DC-F4999133F542}">
      <formula1>0</formula1>
      <formula2>9999999</formula2>
    </dataValidation>
    <dataValidation errorStyle="warning" imeMode="hiragana" allowBlank="1" showInputMessage="1" showErrorMessage="1" sqref="I120:Y120" xr:uid="{2CDE6EC4-096F-4F16-BFFC-1BAAB6E0AF0B}"/>
    <dataValidation errorStyle="warning" imeMode="halfAlpha" allowBlank="1" showInputMessage="1" showErrorMessage="1" sqref="I122:M122" xr:uid="{AB675795-B049-4D56-87D3-72F5342B0499}"/>
    <dataValidation errorStyle="warning" imeMode="halfAlpha" allowBlank="1" showInputMessage="1" showErrorMessage="1" sqref="P122" xr:uid="{BBFBC9B0-6811-4C4F-AEF7-E48D13A049E3}"/>
    <dataValidation errorStyle="warning" imeMode="halfAlpha" allowBlank="1" showInputMessage="1" showErrorMessage="1" sqref="I124:M124" xr:uid="{3DFF774B-1804-43CF-8E73-65E9EC6BDE18}"/>
    <dataValidation errorStyle="warning" imeMode="halfAlpha" allowBlank="1" showInputMessage="1" showErrorMessage="1" sqref="I126:Y126" xr:uid="{EADE3C39-5E89-4265-B19A-1C5E542DF928}"/>
    <dataValidation type="list" imeMode="halfAlpha" allowBlank="1" showInputMessage="1" showErrorMessage="1" error="リストから選択してください" sqref="I153:M153" xr:uid="{4AC5F9A6-8628-4C53-8AB6-60A1115C20C6}">
      <formula1>"しない,する"</formula1>
    </dataValidation>
    <dataValidation errorStyle="warning" imeMode="fullKatakana" allowBlank="1" showInputMessage="1" showErrorMessage="1" sqref="I155:Y155" xr:uid="{761D5CEC-B0F6-4050-A140-0D0D3623DE21}"/>
    <dataValidation errorStyle="warning" imeMode="hiragana" allowBlank="1" showInputMessage="1" showErrorMessage="1" sqref="I157:Y157" xr:uid="{1B53AF2F-D617-4737-BB7D-470AFF0DFBB0}"/>
    <dataValidation errorStyle="warning" imeMode="halfAlpha" allowBlank="1" showInputMessage="1" showErrorMessage="1" sqref="I159:M159" xr:uid="{7E21C4F2-5BB5-4A17-9DA0-DD84214E83F9}"/>
    <dataValidation type="whole" imeMode="halfAlpha" allowBlank="1" showInputMessage="1" showErrorMessage="1" error="7桁の数字を入力してください" sqref="I161:M161" xr:uid="{1468FD5B-00FB-47C6-A80E-AF03B25B3CAE}">
      <formula1>0</formula1>
      <formula2>9999999</formula2>
    </dataValidation>
    <dataValidation errorStyle="warning" imeMode="hiragana" allowBlank="1" showInputMessage="1" showErrorMessage="1" sqref="I163:Y163" xr:uid="{1CD8C332-89FE-4F91-92F6-8D8EF9AE7104}"/>
    <dataValidation errorStyle="warning" imeMode="halfAlpha" allowBlank="1" showInputMessage="1" showErrorMessage="1" sqref="I165:M165" xr:uid="{9C4BD60A-46DA-427A-B2BF-026892176E47}"/>
    <dataValidation errorStyle="warning" imeMode="halfAlpha" allowBlank="1" showInputMessage="1" showErrorMessage="1" sqref="I167:M167" xr:uid="{B0DC19F6-CE10-4255-A396-5CD3699B525E}"/>
    <dataValidation errorStyle="warning" imeMode="halfAlpha" allowBlank="1" showInputMessage="1" showErrorMessage="1" sqref="I169:Y169" xr:uid="{72BFD6EF-DB44-402E-BC10-8EBB5DE44459}"/>
    <dataValidation type="date" imeMode="halfAlpha" allowBlank="1" showInputMessage="1" showErrorMessage="1" error="有効な日付を入力してください" sqref="I176:M176" xr:uid="{A03DB0B7-1E5A-4371-BB76-1E0D839BB4A0}">
      <formula1>92</formula1>
      <formula2>73415</formula2>
    </dataValidation>
    <dataValidation errorStyle="warning" imeMode="hiragana" allowBlank="1" showInputMessage="1" showErrorMessage="1" sqref="I178:M178" xr:uid="{399527DE-1DE3-4C12-8198-69265CEB8A41}"/>
    <dataValidation type="list" imeMode="halfAlpha" allowBlank="1" showInputMessage="1" showErrorMessage="1" error="リストから選択してください" sqref="K183:M183" xr:uid="{4FE9BBCB-C9C2-43FD-A8F8-C783C58ADDBB}">
      <formula1>"○,　"</formula1>
    </dataValidation>
    <dataValidation type="list" imeMode="halfAlpha" allowBlank="1" showInputMessage="1" showErrorMessage="1" error="リストから選択してください" sqref="K184:M184" xr:uid="{AB104B0E-A7F0-4ABB-9D09-632934EB46C7}">
      <formula1>"○,　"</formula1>
    </dataValidation>
    <dataValidation errorStyle="warning" imeMode="hiragana" allowBlank="1" showInputMessage="1" showErrorMessage="1" sqref="N184:V184" xr:uid="{9E6AF51E-CDA6-4484-8F83-8CAC7BB48CA7}"/>
    <dataValidation type="list" imeMode="halfAlpha" allowBlank="1" showInputMessage="1" showErrorMessage="1" error="リストから選択してください" sqref="K185:M185" xr:uid="{230AE0E3-89E9-4392-95EE-B5E39B57B399}">
      <formula1>"○,　"</formula1>
    </dataValidation>
    <dataValidation errorStyle="warning" imeMode="hiragana" allowBlank="1" showInputMessage="1" showErrorMessage="1" sqref="N185:V185" xr:uid="{88207506-FA20-4B1E-89C5-CBDA848F177D}"/>
    <dataValidation type="list" imeMode="halfAlpha" allowBlank="1" showInputMessage="1" showErrorMessage="1" error="リストから選択してください" sqref="K186:M187" xr:uid="{121FC7E9-A537-4284-A080-A02612F6231B}">
      <formula1>"○,　"</formula1>
    </dataValidation>
    <dataValidation errorStyle="warning" imeMode="hiragana" allowBlank="1" showInputMessage="1" showErrorMessage="1" sqref="N186:V186" xr:uid="{0B8FE788-8780-4FFC-91DB-603069FB520A}"/>
    <dataValidation type="whole" imeMode="halfAlpha" allowBlank="1" showInputMessage="1" showErrorMessage="1" error="有効な数字を入力してください" sqref="W186:X186" xr:uid="{276A2358-D73B-4F11-B8D3-CF7EFDE8C4A5}">
      <formula1>0</formula1>
      <formula2>100</formula2>
    </dataValidation>
    <dataValidation errorStyle="warning" imeMode="hiragana" allowBlank="1" showInputMessage="1" showErrorMessage="1" sqref="N187:V187" xr:uid="{4B5BADCB-AA30-4631-A1FB-A8D99C8B4106}"/>
    <dataValidation type="whole" imeMode="halfAlpha" allowBlank="1" showInputMessage="1" showErrorMessage="1" error="有効な数字を入力してください" sqref="W187:X187" xr:uid="{B0958A0D-2C43-4FDE-95B1-105C51725468}">
      <formula1>0</formula1>
      <formula2>100</formula2>
    </dataValidation>
    <dataValidation type="whole" imeMode="halfAlpha" allowBlank="1" showInputMessage="1" showErrorMessage="1" error="有効な数字を入力してください" sqref="I189:M189" xr:uid="{DB379AE2-AA4C-4DFC-8490-AED20C099E54}">
      <formula1>0</formula1>
      <formula2>9999999999</formula2>
    </dataValidation>
    <dataValidation type="date" imeMode="halfAlpha" allowBlank="1" showInputMessage="1" showErrorMessage="1" error="有効な日付を入力してください" sqref="I191:M191" xr:uid="{C58C55A5-3300-4085-8E88-F36533AD20D5}">
      <formula1>92</formula1>
      <formula2>73415</formula2>
    </dataValidation>
    <dataValidation type="date" imeMode="halfAlpha" allowBlank="1" showInputMessage="1" showErrorMessage="1" error="有効な日付を入力してください" sqref="I193:M193" xr:uid="{0084FD72-E866-453A-86EC-DDDE529D14DF}">
      <formula1>92</formula1>
      <formula2>73415</formula2>
    </dataValidation>
    <dataValidation type="date" imeMode="halfAlpha" allowBlank="1" showInputMessage="1" showErrorMessage="1" error="有効な日付を入力してください" sqref="I195:M195" xr:uid="{961941C0-C801-4926-8F81-A5893299880E}">
      <formula1>92</formula1>
      <formula2>73415</formula2>
    </dataValidation>
    <dataValidation type="date" imeMode="halfAlpha" allowBlank="1" showInputMessage="1" showErrorMessage="1" error="有効な日付を入力してください" sqref="O195:R195" xr:uid="{8BC6569D-9B39-4788-8009-7597AEF71CCB}">
      <formula1>92</formula1>
      <formula2>73415</formula2>
    </dataValidation>
    <dataValidation type="date" imeMode="halfAlpha" allowBlank="1" showInputMessage="1" showErrorMessage="1" error="有効な日付を入力してください" sqref="I197:M197" xr:uid="{E91C0E19-2D44-4EEF-A24C-70669491A609}">
      <formula1>92</formula1>
      <formula2>73415</formula2>
    </dataValidation>
    <dataValidation type="whole" imeMode="halfAlpha" allowBlank="1" showInputMessage="1" showErrorMessage="1" error="有効な数字を入力してください" sqref="I200:M200" xr:uid="{65281411-9EA6-4FC8-86C9-2B532AAF9EF5}">
      <formula1>0</formula1>
      <formula2>9999999999</formula2>
    </dataValidation>
    <dataValidation type="whole" imeMode="halfAlpha" allowBlank="1" showInputMessage="1" showErrorMessage="1" error="有効な数字を入力してください" sqref="I201:M201" xr:uid="{B8973892-93F9-4133-8996-F780D198B702}">
      <formula1>0</formula1>
      <formula2>9999999999</formula2>
    </dataValidation>
    <dataValidation type="whole" imeMode="halfAlpha" allowBlank="1" showInputMessage="1" showErrorMessage="1" error="有効な数字を入力してください" sqref="I202:M202" xr:uid="{52E4D618-D7D6-47BB-8A98-DC902E613408}">
      <formula1>0</formula1>
      <formula2>9999999999</formula2>
    </dataValidation>
    <dataValidation type="list" imeMode="halfAlpha" allowBlank="1" showInputMessage="1" showErrorMessage="1" error="リストから選択してください" sqref="I204:M204" xr:uid="{F2B355AD-139A-4B44-B9B4-77053B964729}">
      <formula1>"該当する,該当しない,　"</formula1>
    </dataValidation>
    <dataValidation type="whole" imeMode="halfAlpha" allowBlank="1" showInputMessage="1" showErrorMessage="1" error="有効な数字を入力してください。10兆円以上になる場合は、9,999,999,999と入力してください" sqref="I208:M208" xr:uid="{DD4A486C-D892-43BE-8998-12D6FD39D1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xr:uid="{41BE460E-9D2D-43B2-9F16-4EB080CD42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0:M210" xr:uid="{4A30FE6F-2038-4869-825E-D672DA2C0CB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D044BA97-5321-48EC-B4F1-2F85F1F8A8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6:M216" xr:uid="{71A9BC99-9B75-449C-A158-AE9F883E6D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7:M217" xr:uid="{62500173-C00B-45EF-926B-0892983C7025}">
      <formula1>-9999999999</formula1>
      <formula2>9999999999</formula2>
    </dataValidation>
    <dataValidation type="date" imeMode="halfAlpha" allowBlank="1" showInputMessage="1" showErrorMessage="1" error="有効な日付を入力してください" sqref="K227:M227" xr:uid="{01569C2D-406A-4A9C-8030-DC6F232AD43D}">
      <formula1>92</formula1>
      <formula2>73415</formula2>
    </dataValidation>
    <dataValidation type="date" imeMode="halfAlpha" allowBlank="1" showInputMessage="1" showErrorMessage="1" error="有効な日付を入力してください" sqref="K228:M228" xr:uid="{6CB81747-F7AB-4E3F-A936-5915743FEC11}">
      <formula1>92</formula1>
      <formula2>73415</formula2>
    </dataValidation>
    <dataValidation type="date" imeMode="halfAlpha" allowBlank="1" showInputMessage="1" showErrorMessage="1" error="有効な日付を入力してください" sqref="O227" xr:uid="{00DAA9AF-00A7-47E2-9C80-8B4849DD52B7}">
      <formula1>92</formula1>
      <formula2>73415</formula2>
    </dataValidation>
    <dataValidation type="date" imeMode="halfAlpha" allowBlank="1" showInputMessage="1" showErrorMessage="1" error="有効な日付を入力してください" sqref="O228" xr:uid="{49AE74A4-C251-4D3A-8AC6-F4FF426A30E5}">
      <formula1>92</formula1>
      <formula2>73415</formula2>
    </dataValidation>
    <dataValidation type="date" imeMode="halfAlpha" allowBlank="1" showInputMessage="1" showErrorMessage="1" error="有効な日付を入力してください" sqref="Q227" xr:uid="{0ABEFEAD-8E13-49E2-B372-8394DA7AA42A}">
      <formula1>92</formula1>
      <formula2>73415</formula2>
    </dataValidation>
    <dataValidation type="date" imeMode="halfAlpha" allowBlank="1" showInputMessage="1" showErrorMessage="1" error="有効な日付を入力してください" sqref="Q228" xr:uid="{CD6AC19B-BE23-4C73-A49C-DCD5837C386B}">
      <formula1>92</formula1>
      <formula2>73415</formula2>
    </dataValidation>
    <dataValidation type="date" imeMode="halfAlpha" allowBlank="1" showInputMessage="1" showErrorMessage="1" error="有効な日付を入力してください" sqref="S227" xr:uid="{2E5BCA48-6004-4C2F-977C-0E5A343E008C}">
      <formula1>92</formula1>
      <formula2>73415</formula2>
    </dataValidation>
    <dataValidation type="date" imeMode="halfAlpha" allowBlank="1" showInputMessage="1" showErrorMessage="1" error="有効な日付を入力してください" sqref="S228" xr:uid="{9A460A9F-E970-4C7F-AD58-CB28335AC26C}">
      <formula1>92</formula1>
      <formula2>73415</formula2>
    </dataValidation>
    <dataValidation type="whole" imeMode="halfAlpha" allowBlank="1" showInputMessage="1" showErrorMessage="1" error="有効な数字を入力してください。10兆円以上になる場合は、9,999,999,999と入力してください" sqref="K229:N229" xr:uid="{E87DFD7F-6FB9-4755-AF99-A9F401D8E9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9:P229" xr:uid="{3CF6DE29-FC93-419C-B2EF-7C8C9FF9D0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9:R229" xr:uid="{715E1A0D-9569-4D83-92CF-3D45DB4A88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9:T229" xr:uid="{D18332B1-685C-4294-A08C-15D97A4D8C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9:Y229" xr:uid="{624AC12E-6A76-445F-A7BA-F3AED5EAF0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0:N230" xr:uid="{A1B4DCEB-6BF7-4E2E-B0D6-2685311281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0:P230" xr:uid="{B406DF39-3CEA-4247-AB41-692AD50AD14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0:R230" xr:uid="{DD69F434-56C7-4710-B8DB-3F1ED673C6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0:T230" xr:uid="{02C0BB58-1163-4D0B-8805-FB9D7B0F73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0:Y230" xr:uid="{C9BEEB24-4CBB-488A-94F3-5675948F06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1:N231" xr:uid="{19D52E0C-0DB2-4175-A123-A7C1CEEACD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BB83D452-F0A4-4BEC-AC97-CF8C81D5D3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4CBFD2A5-E04B-465D-B039-B36109CDFE5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91DE94CB-7420-4914-888F-533C6797DC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07BB5E1E-9A22-4346-A8AA-35C33D83867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331BD45B-3F8D-48F2-9D37-FE4703A9C4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A7C97E09-892C-4FBF-A4F1-A8F8CFACCA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602A73CE-FBE1-46CE-9B37-32083D1323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297E2EDE-55D6-4500-BE9E-14AB022841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4F58B32C-5137-40EF-84AB-D32208861C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4420E037-370F-415D-985E-03E5A9C5A5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F28849D6-2E9F-4344-8EC7-FCFF642E43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CC8AB017-7173-4EEC-9904-B52DF7252D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59166E82-8331-4B43-BB09-2F98ED5262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3A1D38CF-7E5E-4713-B38E-EBC89F222B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B8C32307-D4CE-4984-8FA5-353F63AF31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E784F9A5-324D-42C8-B5D4-5A32EC4CA3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438E7ACC-74D6-4A0D-AD6F-297FC37154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FEEA67F6-8414-4022-928E-D59603CAEC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F400EF3D-7BE8-4785-B13C-B74DE0B82B57}">
      <formula1>-9999999999</formula1>
      <formula2>9999999999</formula2>
    </dataValidation>
    <dataValidation type="whole" imeMode="halfAlpha" allowBlank="1" showInputMessage="1" showErrorMessage="1" error="有効な数字を入力してください" sqref="K245:M245" xr:uid="{F7562FEE-107A-4C15-A4B8-C06BA29DDA74}">
      <formula1>0</formula1>
      <formula2>9999999999</formula2>
    </dataValidation>
    <dataValidation type="whole" imeMode="halfAlpha" allowBlank="1" showInputMessage="1" showErrorMessage="1" error="有効な数字を入力してください" sqref="K246:M246" xr:uid="{47B53394-1404-44E9-92DA-B71C7320F8DA}">
      <formula1>0</formula1>
      <formula2>9999999999</formula2>
    </dataValidation>
    <dataValidation type="whole" imeMode="halfAlpha" allowBlank="1" showInputMessage="1" showErrorMessage="1" error="有効な数字を入力してください" sqref="K247:M247" xr:uid="{2ABF1EA5-0B73-43F0-A3FD-7A8C769CBE7A}">
      <formula1>0</formula1>
      <formula2>9999999999</formula2>
    </dataValidation>
    <dataValidation type="whole" imeMode="halfAlpha" allowBlank="1" showInputMessage="1" showErrorMessage="1" error="有効な数字を入力してください" sqref="K248:M248" xr:uid="{F141C0A6-833F-47B7-A6E6-B408F82EF73D}">
      <formula1>0</formula1>
      <formula2>9999999999</formula2>
    </dataValidation>
    <dataValidation type="whole" imeMode="halfAlpha" allowBlank="1" showInputMessage="1" showErrorMessage="1" error="有効な数字を入力してください" sqref="K249:M249" xr:uid="{CB9564FA-2BDD-4C3B-A7CB-523E28B4F78B}">
      <formula1>0</formula1>
      <formula2>9999999999</formula2>
    </dataValidation>
    <dataValidation type="whole" imeMode="halfAlpha" allowBlank="1" showInputMessage="1" showErrorMessage="1" error="有効な数字を入力してください" sqref="K250:M250" xr:uid="{AA9609FF-C258-4FEC-BD79-53F68A5C254E}">
      <formula1>0</formula1>
      <formula2>9999999999</formula2>
    </dataValidation>
    <dataValidation type="whole" imeMode="halfAlpha" allowBlank="1" showInputMessage="1" showErrorMessage="1" error="有効な数字を入力してください" sqref="K251:M251" xr:uid="{2CB3AAD4-9555-4D94-95C8-935C253386F0}">
      <formula1>0</formula1>
      <formula2>9999999999</formula2>
    </dataValidation>
    <dataValidation type="whole" imeMode="halfAlpha" allowBlank="1" showInputMessage="1" showErrorMessage="1" error="有効な数字を入力してください" sqref="K252:M252" xr:uid="{BD1053F5-E844-44CB-A633-5C1CE8FD6ED8}">
      <formula1>0</formula1>
      <formula2>9999999999</formula2>
    </dataValidation>
    <dataValidation type="whole" imeMode="halfAlpha" allowBlank="1" showInputMessage="1" showErrorMessage="1" error="有効な数字を入力してください" sqref="K253:M253" xr:uid="{2A09C810-A06F-4BF7-81FA-E133628E2F41}">
      <formula1>0</formula1>
      <formula2>9999999999</formula2>
    </dataValidation>
    <dataValidation type="whole" imeMode="halfAlpha" allowBlank="1" showInputMessage="1" showErrorMessage="1" error="有効な数字を入力してください" sqref="K254:M254" xr:uid="{C54E32BB-F545-4F48-9860-21A75469377C}">
      <formula1>0</formula1>
      <formula2>9999999999</formula2>
    </dataValidation>
    <dataValidation type="whole" imeMode="halfAlpha" allowBlank="1" showInputMessage="1" showErrorMessage="1" error="有効な数字を入力してください" sqref="K255:M255" xr:uid="{E694B389-6FE3-4D8B-8F9F-F4D841F60C2B}">
      <formula1>0</formula1>
      <formula2>9999999999</formula2>
    </dataValidation>
    <dataValidation type="whole" imeMode="halfAlpha" allowBlank="1" showInputMessage="1" showErrorMessage="1" error="有効な数字を入力してください" sqref="K256:M256" xr:uid="{AD6FB4EF-345A-4E03-A272-7839DAC123BB}">
      <formula1>0</formula1>
      <formula2>9999999999</formula2>
    </dataValidation>
    <dataValidation type="whole" imeMode="halfAlpha" allowBlank="1" showInputMessage="1" showErrorMessage="1" error="有効な数字を入力してください" sqref="K257:M257" xr:uid="{D2F5DA33-F905-46E2-A24D-770FAEADB5B1}">
      <formula1>0</formula1>
      <formula2>9999999999</formula2>
    </dataValidation>
    <dataValidation type="whole" imeMode="halfAlpha" allowBlank="1" showInputMessage="1" showErrorMessage="1" error="有効な数字を入力してください" sqref="K258:M258" xr:uid="{D3843FD9-6ECB-4BC9-BCC6-7D9334B8FC59}">
      <formula1>0</formula1>
      <formula2>9999999999</formula2>
    </dataValidation>
    <dataValidation type="whole" imeMode="halfAlpha" allowBlank="1" showInputMessage="1" showErrorMessage="1" error="有効な数字を入力してください" sqref="K259:M259" xr:uid="{87A739EB-2D04-4BEA-AC01-ED02E458054A}">
      <formula1>0</formula1>
      <formula2>9999999999</formula2>
    </dataValidation>
    <dataValidation type="whole" imeMode="halfAlpha" allowBlank="1" showInputMessage="1" showErrorMessage="1" error="有効な数字を入力してください" sqref="K260:M260" xr:uid="{D8FBE54C-A1F1-4CE8-989D-E4E7C754126C}">
      <formula1>0</formula1>
      <formula2>9999999999</formula2>
    </dataValidation>
    <dataValidation type="whole" imeMode="halfAlpha" allowBlank="1" showInputMessage="1" showErrorMessage="1" error="有効な数字を入力してください" sqref="K261:M261" xr:uid="{C0114083-351D-44A2-A99E-55D695865154}">
      <formula1>0</formula1>
      <formula2>9999999999</formula2>
    </dataValidation>
    <dataValidation type="whole" imeMode="halfAlpha" allowBlank="1" showInputMessage="1" showErrorMessage="1" error="有効な数字を入力してください" sqref="K262:M262" xr:uid="{26CA5658-2E34-422B-8324-A2DA3A097B98}">
      <formula1>0</formula1>
      <formula2>9999999999</formula2>
    </dataValidation>
    <dataValidation type="whole" imeMode="halfAlpha" allowBlank="1" showInputMessage="1" showErrorMessage="1" error="有効な数字を入力してください" sqref="K263:M263" xr:uid="{5D0ED1FB-01FA-46FC-A042-03D3D9A74364}">
      <formula1>0</formula1>
      <formula2>9999999999</formula2>
    </dataValidation>
    <dataValidation type="whole" imeMode="halfAlpha" allowBlank="1" showInputMessage="1" showErrorMessage="1" error="有効な数字を入力してください" sqref="K264:M264" xr:uid="{59CACEB2-CFDB-456B-8E11-83CD851BD2E2}">
      <formula1>0</formula1>
      <formula2>9999999999</formula2>
    </dataValidation>
    <dataValidation type="whole" imeMode="halfAlpha" allowBlank="1" showInputMessage="1" showErrorMessage="1" error="有効な数字を入力してください" sqref="K265:M265" xr:uid="{8C8868D0-FE55-4325-8E5A-003117BE9281}">
      <formula1>0</formula1>
      <formula2>9999999999</formula2>
    </dataValidation>
    <dataValidation type="whole" imeMode="halfAlpha" allowBlank="1" showInputMessage="1" showErrorMessage="1" error="有効な数字を入力してください" sqref="K266:M266" xr:uid="{AFAE4293-4F25-404C-98EC-868786E83A60}">
      <formula1>0</formula1>
      <formula2>9999999999</formula2>
    </dataValidation>
    <dataValidation type="whole" imeMode="halfAlpha" allowBlank="1" showInputMessage="1" showErrorMessage="1" error="有効な数字を入力してください" sqref="K267:M267" xr:uid="{CBB8D178-2933-41DF-B0F7-7D27ABDDFD0F}">
      <formula1>0</formula1>
      <formula2>9999999999</formula2>
    </dataValidation>
    <dataValidation type="whole" imeMode="halfAlpha" allowBlank="1" showInputMessage="1" showErrorMessage="1" error="有効な数字を入力してください" sqref="K268:M268" xr:uid="{8D226775-D2CB-48B7-9567-C231C3A5E1D2}">
      <formula1>0</formula1>
      <formula2>9999999999</formula2>
    </dataValidation>
    <dataValidation type="whole" imeMode="halfAlpha" allowBlank="1" showInputMessage="1" showErrorMessage="1" error="有効な数字を入力してください" sqref="K269:M269" xr:uid="{EDF01027-F982-4F1D-AB29-131D72815387}">
      <formula1>0</formula1>
      <formula2>9999999999</formula2>
    </dataValidation>
    <dataValidation errorStyle="warning" imeMode="hiragana" allowBlank="1" showInputMessage="1" showErrorMessage="1" sqref="E270:J270" xr:uid="{8A13A7AE-FBEF-4676-BD84-391AFADE2FA8}"/>
    <dataValidation type="whole" imeMode="halfAlpha" allowBlank="1" showInputMessage="1" showErrorMessage="1" error="有効な数字を入力してください" sqref="K270:M270" xr:uid="{85CD1F37-6FC6-416F-81E2-54570B1B43C5}">
      <formula1>0</formula1>
      <formula2>9999999999</formula2>
    </dataValidation>
    <dataValidation errorStyle="warning" imeMode="hiragana" allowBlank="1" showInputMessage="1" showErrorMessage="1" sqref="O245:R245" xr:uid="{FA8223E3-2A51-4BAA-877F-238BE9D20CCE}"/>
    <dataValidation type="whole" imeMode="halfAlpha" allowBlank="1" showInputMessage="1" showErrorMessage="1" error="有効な数字を入力してください" sqref="S245:T245" xr:uid="{DBC14384-7E24-4E03-961B-D10B071DEF47}">
      <formula1>0</formula1>
      <formula2>9999999999</formula2>
    </dataValidation>
    <dataValidation errorStyle="warning" imeMode="hiragana" allowBlank="1" showInputMessage="1" showErrorMessage="1" sqref="O246:R246" xr:uid="{042CECE1-F815-49F4-9296-D1A5F66F7A7C}"/>
    <dataValidation type="whole" imeMode="halfAlpha" allowBlank="1" showInputMessage="1" showErrorMessage="1" error="有効な数字を入力してください" sqref="S246:T246" xr:uid="{85A6A4CE-C451-4BED-8616-CA36489CB944}">
      <formula1>0</formula1>
      <formula2>9999999999</formula2>
    </dataValidation>
    <dataValidation errorStyle="warning" imeMode="hiragana" allowBlank="1" showInputMessage="1" showErrorMessage="1" sqref="O247:R247" xr:uid="{1BE4C0E0-247C-47D7-A877-8ED5EB122AB3}"/>
    <dataValidation type="whole" imeMode="halfAlpha" allowBlank="1" showInputMessage="1" showErrorMessage="1" error="有効な数字を入力してください" sqref="S247:T247" xr:uid="{75843F0A-F6D7-4118-A7F9-1AAF19858084}">
      <formula1>0</formula1>
      <formula2>9999999999</formula2>
    </dataValidation>
    <dataValidation errorStyle="warning" imeMode="hiragana" allowBlank="1" showInputMessage="1" showErrorMessage="1" sqref="O248:R248" xr:uid="{701F754C-A21D-4295-8D59-3B5C0067BE2A}"/>
    <dataValidation type="whole" imeMode="halfAlpha" allowBlank="1" showInputMessage="1" showErrorMessage="1" error="有効な数字を入力してください" sqref="S248:T248" xr:uid="{9C41D064-E071-409E-9190-34871F0313AF}">
      <formula1>0</formula1>
      <formula2>9999999999</formula2>
    </dataValidation>
    <dataValidation errorStyle="warning" imeMode="hiragana" allowBlank="1" showInputMessage="1" showErrorMessage="1" sqref="O249:R249" xr:uid="{0EEB3CF9-71F6-4FA4-838D-02C1C55BCBF1}"/>
    <dataValidation type="whole" imeMode="halfAlpha" allowBlank="1" showInputMessage="1" showErrorMessage="1" error="有効な数字を入力してください" sqref="S249:T249" xr:uid="{AD8579AA-5803-44F7-991D-4BE15BE0270D}">
      <formula1>0</formula1>
      <formula2>9999999999</formula2>
    </dataValidation>
    <dataValidation errorStyle="warning" imeMode="hiragana" allowBlank="1" showInputMessage="1" showErrorMessage="1" sqref="O250:R250" xr:uid="{2F81BA28-BFC1-4B6C-A5C1-2A54BA8DCC9A}"/>
    <dataValidation type="whole" imeMode="halfAlpha" allowBlank="1" showInputMessage="1" showErrorMessage="1" error="有効な数字を入力してください" sqref="S250:T250" xr:uid="{18F9B4F5-A0C6-48F0-A3AC-7AC3FAB7CA80}">
      <formula1>0</formula1>
      <formula2>9999999999</formula2>
    </dataValidation>
    <dataValidation errorStyle="warning" imeMode="hiragana" allowBlank="1" showInputMessage="1" showErrorMessage="1" sqref="O251:R251" xr:uid="{DA0864BB-F5A7-4E56-8D50-6769D31D5560}"/>
    <dataValidation type="whole" imeMode="halfAlpha" allowBlank="1" showInputMessage="1" showErrorMessage="1" error="有効な数字を入力してください" sqref="S251:T251" xr:uid="{7E9A4B8D-0201-48DE-8F6C-A2E8FEAD5296}">
      <formula1>0</formula1>
      <formula2>9999999999</formula2>
    </dataValidation>
    <dataValidation errorStyle="warning" imeMode="hiragana" allowBlank="1" showInputMessage="1" showErrorMessage="1" sqref="O252:R252" xr:uid="{6946CC36-650F-4FB6-BE2C-214A1631EA1E}"/>
    <dataValidation type="whole" imeMode="halfAlpha" allowBlank="1" showInputMessage="1" showErrorMessage="1" error="有効な数字を入力してください" sqref="S252:T252" xr:uid="{4567B54F-7AFB-41A2-8494-9AA85363F442}">
      <formula1>0</formula1>
      <formula2>9999999999</formula2>
    </dataValidation>
    <dataValidation errorStyle="warning" imeMode="hiragana" allowBlank="1" showInputMessage="1" showErrorMessage="1" sqref="O253:R253" xr:uid="{BDECA8D9-DF4C-4CEB-BF6A-D9D9EC1DF0B4}"/>
    <dataValidation type="whole" imeMode="halfAlpha" allowBlank="1" showInputMessage="1" showErrorMessage="1" error="有効な数字を入力してください" sqref="S253:T253" xr:uid="{8D8106E5-3E57-4EB0-B8E4-70522632BBAA}">
      <formula1>0</formula1>
      <formula2>9999999999</formula2>
    </dataValidation>
    <dataValidation errorStyle="warning" imeMode="hiragana" allowBlank="1" showInputMessage="1" showErrorMessage="1" sqref="O254:R254" xr:uid="{D6034CFF-19FB-45DA-95AC-D7C5D8249BF4}"/>
    <dataValidation type="whole" imeMode="halfAlpha" allowBlank="1" showInputMessage="1" showErrorMessage="1" error="有効な数字を入力してください" sqref="S254:T254" xr:uid="{8616E1C8-7F8B-4572-AAD0-662F7C2F2B7C}">
      <formula1>0</formula1>
      <formula2>9999999999</formula2>
    </dataValidation>
    <dataValidation errorStyle="warning" imeMode="hiragana" allowBlank="1" showInputMessage="1" showErrorMessage="1" sqref="O255:R255" xr:uid="{E5F312B5-645D-4AE0-9830-5077FF20AB72}"/>
    <dataValidation type="whole" imeMode="halfAlpha" allowBlank="1" showInputMessage="1" showErrorMessage="1" error="有効な数字を入力してください" sqref="S255:T255" xr:uid="{CC722113-FD42-46C6-AE45-86171A973FFB}">
      <formula1>0</formula1>
      <formula2>9999999999</formula2>
    </dataValidation>
    <dataValidation errorStyle="warning" imeMode="hiragana" allowBlank="1" showInputMessage="1" showErrorMessage="1" sqref="O256:R256" xr:uid="{DC85C534-ED42-48FA-88BD-4696F4C1C7F8}"/>
    <dataValidation type="whole" imeMode="halfAlpha" allowBlank="1" showInputMessage="1" showErrorMessage="1" error="有効な数字を入力してください" sqref="S256:T256" xr:uid="{36D6B45F-0B22-4493-B031-2060F99ECF82}">
      <formula1>0</formula1>
      <formula2>9999999999</formula2>
    </dataValidation>
    <dataValidation errorStyle="warning" imeMode="hiragana" allowBlank="1" showInputMessage="1" showErrorMessage="1" sqref="O257:R257" xr:uid="{59A2E9A9-5E66-4244-B86F-36D89A0DD76C}"/>
    <dataValidation type="whole" imeMode="halfAlpha" allowBlank="1" showInputMessage="1" showErrorMessage="1" error="有効な数字を入力してください" sqref="S257:T257" xr:uid="{CFD2C79B-311B-4AE9-A80E-23B69C64665E}">
      <formula1>0</formula1>
      <formula2>9999999999</formula2>
    </dataValidation>
    <dataValidation errorStyle="warning" imeMode="hiragana" allowBlank="1" showInputMessage="1" showErrorMessage="1" sqref="O258:R258" xr:uid="{3BC1AC84-B569-496C-B8B0-6234EBB81341}"/>
    <dataValidation type="whole" imeMode="halfAlpha" allowBlank="1" showInputMessage="1" showErrorMessage="1" error="有効な数字を入力してください" sqref="S258:T258" xr:uid="{A7CD6CD7-01A4-4904-8A3A-EEAC64EE69CD}">
      <formula1>0</formula1>
      <formula2>9999999999</formula2>
    </dataValidation>
    <dataValidation errorStyle="warning" imeMode="hiragana" allowBlank="1" showInputMessage="1" showErrorMessage="1" sqref="O259:R259" xr:uid="{7CF7E3B3-988D-4084-850F-4CF3253D2503}"/>
    <dataValidation type="whole" imeMode="halfAlpha" allowBlank="1" showInputMessage="1" showErrorMessage="1" error="有効な数字を入力してください" sqref="S259:T259" xr:uid="{5919EE8F-754A-4D50-A8D9-7B699D4941C9}">
      <formula1>0</formula1>
      <formula2>9999999999</formula2>
    </dataValidation>
    <dataValidation errorStyle="warning" imeMode="hiragana" allowBlank="1" showInputMessage="1" showErrorMessage="1" sqref="O260:R260" xr:uid="{019CFA5E-9B19-4E0A-A761-EBD4EE17576B}"/>
    <dataValidation type="whole" imeMode="halfAlpha" allowBlank="1" showInputMessage="1" showErrorMessage="1" error="有効な数字を入力してください" sqref="S260:T260" xr:uid="{4C11B4AF-0F50-43DD-96CF-85D2E45E1F44}">
      <formula1>0</formula1>
      <formula2>9999999999</formula2>
    </dataValidation>
    <dataValidation errorStyle="warning" imeMode="hiragana" allowBlank="1" showInputMessage="1" showErrorMessage="1" sqref="O261:R261" xr:uid="{979A9024-FA23-47EF-9132-AFFF4E573B9B}"/>
    <dataValidation type="whole" imeMode="halfAlpha" allowBlank="1" showInputMessage="1" showErrorMessage="1" error="有効な数字を入力してください" sqref="S261:T261" xr:uid="{C28C2B09-658F-48B3-B7A8-7BAAAB8FC028}">
      <formula1>0</formula1>
      <formula2>9999999999</formula2>
    </dataValidation>
    <dataValidation errorStyle="warning" imeMode="hiragana" allowBlank="1" showInputMessage="1" showErrorMessage="1" sqref="O262:R262" xr:uid="{19D3B908-79B5-4278-8F64-2136FD58A0A0}"/>
    <dataValidation type="whole" imeMode="halfAlpha" allowBlank="1" showInputMessage="1" showErrorMessage="1" error="有効な数字を入力してください" sqref="S262:T262" xr:uid="{3C0D4C9D-0FE6-4E06-83FB-F26B3009DDDC}">
      <formula1>0</formula1>
      <formula2>9999999999</formula2>
    </dataValidation>
    <dataValidation errorStyle="warning" imeMode="hiragana" allowBlank="1" showInputMessage="1" showErrorMessage="1" sqref="O263:R263" xr:uid="{74A58B6B-60A9-4A0B-BE16-BE2D4BE41B36}"/>
    <dataValidation type="whole" imeMode="halfAlpha" allowBlank="1" showInputMessage="1" showErrorMessage="1" error="有効な数字を入力してください" sqref="S263:T263" xr:uid="{D89882A5-6735-44A2-AE60-3F05342B094D}">
      <formula1>0</formula1>
      <formula2>9999999999</formula2>
    </dataValidation>
    <dataValidation errorStyle="warning" imeMode="hiragana" allowBlank="1" showInputMessage="1" showErrorMessage="1" sqref="O264:R264" xr:uid="{68A571B4-93B9-4E9E-B090-F7E34C94B094}"/>
    <dataValidation type="whole" imeMode="halfAlpha" allowBlank="1" showInputMessage="1" showErrorMessage="1" error="有効な数字を入力してください" sqref="S264:T264" xr:uid="{9649EFF0-F57B-4196-A157-977850B7D645}">
      <formula1>0</formula1>
      <formula2>9999999999</formula2>
    </dataValidation>
    <dataValidation errorStyle="warning" imeMode="hiragana" allowBlank="1" showInputMessage="1" showErrorMessage="1" sqref="O265:R265" xr:uid="{4B2681F1-D4D0-42CB-9566-5B239F2F5F8A}"/>
    <dataValidation type="whole" imeMode="halfAlpha" allowBlank="1" showInputMessage="1" showErrorMessage="1" error="有効な数字を入力してください" sqref="S265:T265" xr:uid="{E9367E9A-6D11-43AF-BC0B-5EC0EEB46CE2}">
      <formula1>0</formula1>
      <formula2>9999999999</formula2>
    </dataValidation>
    <dataValidation errorStyle="warning" imeMode="hiragana" allowBlank="1" showInputMessage="1" showErrorMessage="1" sqref="O266:R266" xr:uid="{1D2330F1-81F2-42BA-9FAC-842FAD341EC1}"/>
    <dataValidation type="whole" imeMode="halfAlpha" allowBlank="1" showInputMessage="1" showErrorMessage="1" error="有効な数字を入力してください" sqref="S266:T266" xr:uid="{92AF187C-097A-4831-A4F9-93CA9AA7344E}">
      <formula1>0</formula1>
      <formula2>9999999999</formula2>
    </dataValidation>
    <dataValidation errorStyle="warning" imeMode="hiragana" allowBlank="1" showInputMessage="1" showErrorMessage="1" sqref="O267:R267" xr:uid="{9F89BB46-BB6C-4F91-8DAF-058B322EEC9D}"/>
    <dataValidation type="whole" imeMode="halfAlpha" allowBlank="1" showInputMessage="1" showErrorMessage="1" error="有効な数字を入力してください" sqref="S267:T267" xr:uid="{372B6B04-8F36-4E87-9952-C52858F2505E}">
      <formula1>0</formula1>
      <formula2>9999999999</formula2>
    </dataValidation>
    <dataValidation errorStyle="warning" imeMode="hiragana" allowBlank="1" showInputMessage="1" showErrorMessage="1" sqref="O268:R268" xr:uid="{95B8F1A4-FCF9-480C-ADEF-41C7557EA358}"/>
    <dataValidation type="whole" imeMode="halfAlpha" allowBlank="1" showInputMessage="1" showErrorMessage="1" error="有効な数字を入力してください" sqref="S268:T268" xr:uid="{794B360B-2DEF-45F3-9BC5-5B8BAB829BEA}">
      <formula1>0</formula1>
      <formula2>9999999999</formula2>
    </dataValidation>
    <dataValidation errorStyle="warning" imeMode="hiragana" allowBlank="1" showInputMessage="1" showErrorMessage="1" sqref="O269:R269" xr:uid="{D31472FB-2042-4FCA-A50E-4BE26D04FCF9}"/>
    <dataValidation type="whole" imeMode="halfAlpha" allowBlank="1" showInputMessage="1" showErrorMessage="1" error="有効な数字を入力してください" sqref="S269:T269" xr:uid="{6416525A-C73B-46DB-856F-CC3B6CD673E0}">
      <formula1>0</formula1>
      <formula2>9999999999</formula2>
    </dataValidation>
    <dataValidation errorStyle="warning" imeMode="hiragana" allowBlank="1" showInputMessage="1" showErrorMessage="1" sqref="O270:R270" xr:uid="{0C73535F-FB6B-4A18-9F5E-9372D9C8FF60}"/>
    <dataValidation type="whole" imeMode="halfAlpha" allowBlank="1" showInputMessage="1" showErrorMessage="1" error="有効な数字を入力してください" sqref="S270:T270" xr:uid="{049510CD-EC28-4656-A62F-40D27DB8C0A2}">
      <formula1>0</formula1>
      <formula2>9999999999</formula2>
    </dataValidation>
    <dataValidation errorStyle="warning" imeMode="halfAlpha" allowBlank="1" showInputMessage="1" showErrorMessage="1" sqref="I277:M277" xr:uid="{557A9E5D-4F89-4DDD-865B-BEF96272B884}"/>
    <dataValidation errorStyle="warning" imeMode="halfAlpha" allowBlank="1" showInputMessage="1" showErrorMessage="1" sqref="I279:M279" xr:uid="{A64EB882-3DD0-48F5-8DF5-4839C54A4D3F}"/>
    <dataValidation errorStyle="warning" imeMode="halfAlpha" allowBlank="1" showInputMessage="1" showErrorMessage="1" sqref="I284:M284" xr:uid="{69458A60-BBEB-4529-8686-F9E295641496}"/>
    <dataValidation type="date" imeMode="halfAlpha" allowBlank="1" showInputMessage="1" showErrorMessage="1" error="有効な日付を入力してください" sqref="N284:R284" xr:uid="{388989DE-9CB1-4853-A9AD-2F0B04AB6FC1}">
      <formula1>92</formula1>
      <formula2>73415</formula2>
    </dataValidation>
    <dataValidation errorStyle="warning" imeMode="halfAlpha" allowBlank="1" showInputMessage="1" showErrorMessage="1" sqref="I285:M285" xr:uid="{1D4B68E7-97C0-4CF1-A92F-937C4F7B4685}"/>
    <dataValidation type="date" imeMode="halfAlpha" allowBlank="1" showInputMessage="1" showErrorMessage="1" error="有効な日付を入力してください" sqref="N285:R285" xr:uid="{DD1555CC-6DAA-49FC-BA20-37D55037DDC0}">
      <formula1>92</formula1>
      <formula2>73415</formula2>
    </dataValidation>
    <dataValidation errorStyle="warning" imeMode="halfAlpha" allowBlank="1" showInputMessage="1" showErrorMessage="1" sqref="I286:M286" xr:uid="{A6641A2D-08CB-4947-8BBE-80F179E18125}"/>
    <dataValidation type="date" imeMode="halfAlpha" allowBlank="1" showInputMessage="1" showErrorMessage="1" error="有効な日付を入力してください" sqref="N286:R286" xr:uid="{7DAEBDD2-1DC0-45EC-BE5D-C479B62CB837}">
      <formula1>92</formula1>
      <formula2>73415</formula2>
    </dataValidation>
    <dataValidation errorStyle="warning" imeMode="halfAlpha" allowBlank="1" showInputMessage="1" showErrorMessage="1" sqref="I287:M287" xr:uid="{CE2F2B6D-5F47-4022-975C-5794240DA06F}"/>
    <dataValidation type="date" imeMode="halfAlpha" allowBlank="1" showInputMessage="1" showErrorMessage="1" error="有効な日付を入力してください" sqref="N287:R287" xr:uid="{8CAC0BCA-C754-44C6-8D12-FD54CE21BCE7}">
      <formula1>92</formula1>
      <formula2>73415</formula2>
    </dataValidation>
    <dataValidation errorStyle="warning" imeMode="halfAlpha" allowBlank="1" showInputMessage="1" showErrorMessage="1" sqref="I288:M288" xr:uid="{DD9F8EB0-2E82-4A06-B257-6E181F4315EE}"/>
    <dataValidation type="date" imeMode="halfAlpha" allowBlank="1" showInputMessage="1" showErrorMessage="1" error="有効な日付を入力してください" sqref="N288:R288" xr:uid="{E15D9FE1-B0B3-4987-B565-DD1B1EDE8976}">
      <formula1>92</formula1>
      <formula2>73415</formula2>
    </dataValidation>
    <dataValidation errorStyle="warning" imeMode="halfAlpha" allowBlank="1" showInputMessage="1" showErrorMessage="1" sqref="I289:M289" xr:uid="{974E78D0-F9E6-4E20-A838-8586899CCA48}"/>
    <dataValidation type="date" imeMode="halfAlpha" allowBlank="1" showInputMessage="1" showErrorMessage="1" error="有効な日付を入力してください" sqref="N289:R289" xr:uid="{7690D68E-CCDD-4DAE-97D2-5667BDB4F19F}">
      <formula1>92</formula1>
      <formula2>73415</formula2>
    </dataValidation>
    <dataValidation errorStyle="warning" imeMode="halfAlpha" allowBlank="1" showInputMessage="1" showErrorMessage="1" sqref="I290:M290" xr:uid="{6E67A4DD-3E6D-4D67-A4C5-2F9F10DB3D11}"/>
    <dataValidation type="date" imeMode="halfAlpha" allowBlank="1" showInputMessage="1" showErrorMessage="1" error="有効な日付を入力してください" sqref="N290:R290" xr:uid="{6BF3622A-E7A4-41CA-955B-DD95E5E3108E}">
      <formula1>92</formula1>
      <formula2>73415</formula2>
    </dataValidation>
    <dataValidation errorStyle="warning" imeMode="halfAlpha" allowBlank="1" showInputMessage="1" showErrorMessage="1" sqref="I291:M291" xr:uid="{3AF5032F-3669-4036-BCD0-4290072DE6F5}"/>
    <dataValidation type="date" imeMode="halfAlpha" allowBlank="1" showInputMessage="1" showErrorMessage="1" error="有効な日付を入力してください" sqref="N291:R291" xr:uid="{707EE84A-F060-44C5-B961-B144AE50ED2B}">
      <formula1>92</formula1>
      <formula2>73415</formula2>
    </dataValidation>
    <dataValidation errorStyle="warning" imeMode="halfAlpha" allowBlank="1" showInputMessage="1" showErrorMessage="1" sqref="I292:M292" xr:uid="{95123DCF-C99E-4EAF-91E2-7D8387697D97}"/>
    <dataValidation type="date" imeMode="halfAlpha" allowBlank="1" showInputMessage="1" showErrorMessage="1" error="有効な日付を入力してください" sqref="N292:R292" xr:uid="{F8B61C81-676D-41E4-BFD7-E13828025EEA}">
      <formula1>92</formula1>
      <formula2>73415</formula2>
    </dataValidation>
    <dataValidation errorStyle="warning" imeMode="hiragana" allowBlank="1" showInputMessage="1" showErrorMessage="1" sqref="E293:H293" xr:uid="{20D4239D-72FD-42AF-A1C9-FF17B03494BC}"/>
    <dataValidation errorStyle="warning" imeMode="halfAlpha" allowBlank="1" showInputMessage="1" showErrorMessage="1" sqref="I293:M293" xr:uid="{89676335-831C-4EB6-881A-E96CEB08C27A}"/>
    <dataValidation type="date" imeMode="halfAlpha" allowBlank="1" showInputMessage="1" showErrorMessage="1" error="有効な日付を入力してください" sqref="N293:R293" xr:uid="{EF876406-0B0F-4EF4-9351-0DD246F42A74}">
      <formula1>92</formula1>
      <formula2>73415</formula2>
    </dataValidation>
    <dataValidation errorStyle="warning" imeMode="hiragana" allowBlank="1" showInputMessage="1" showErrorMessage="1" sqref="E294:H294" xr:uid="{082713FD-380B-4F44-976A-64E8183F120C}"/>
    <dataValidation errorStyle="warning" imeMode="halfAlpha" allowBlank="1" showInputMessage="1" showErrorMessage="1" sqref="I294:M294" xr:uid="{4BB6C865-F8F9-437C-BFAA-4395CF8875AB}"/>
    <dataValidation type="date" imeMode="halfAlpha" allowBlank="1" showInputMessage="1" showErrorMessage="1" error="有効な日付を入力してください" sqref="N294:R294" xr:uid="{04635A86-9A9D-4FC9-972D-DD4E1DB3B4F7}">
      <formula1>92</formula1>
      <formula2>73415</formula2>
    </dataValidation>
    <dataValidation errorStyle="warning" imeMode="hiragana" allowBlank="1" showInputMessage="1" showErrorMessage="1" sqref="E295:H295" xr:uid="{67D047D9-6DA4-4DE1-834A-40124B8727C4}"/>
    <dataValidation errorStyle="warning" imeMode="halfAlpha" allowBlank="1" showInputMessage="1" showErrorMessage="1" sqref="I295:M295" xr:uid="{F12AAD8B-F9C8-494D-9F33-CBAFD96804AC}"/>
    <dataValidation type="date" imeMode="halfAlpha" allowBlank="1" showInputMessage="1" showErrorMessage="1" error="有効な日付を入力してください" sqref="N295:R295" xr:uid="{A013922B-B5F9-4B31-AFC2-732AC49635F0}">
      <formula1>92</formula1>
      <formula2>73415</formula2>
    </dataValidation>
    <dataValidation errorStyle="warning" imeMode="hiragana" allowBlank="1" showInputMessage="1" showErrorMessage="1" sqref="E296:H296" xr:uid="{6D8600EE-2ACC-4457-9345-2D8125648ABF}"/>
    <dataValidation errorStyle="warning" imeMode="halfAlpha" allowBlank="1" showInputMessage="1" showErrorMessage="1" sqref="I296:M296" xr:uid="{24DAB44D-A2A4-4FE2-8A5E-DABCB95F4086}"/>
    <dataValidation type="date" imeMode="halfAlpha" allowBlank="1" showInputMessage="1" showErrorMessage="1" error="有効な日付を入力してください" sqref="N296:R296" xr:uid="{19EE1FF7-8719-4497-88BB-E7FC01E03681}">
      <formula1>92</formula1>
      <formula2>73415</formula2>
    </dataValidation>
    <dataValidation errorStyle="warning" imeMode="hiragana" allowBlank="1" showInputMessage="1" showErrorMessage="1" sqref="E297:H297" xr:uid="{03551C8F-995E-433E-82CC-3D43A0570F21}"/>
    <dataValidation errorStyle="warning" imeMode="halfAlpha" allowBlank="1" showInputMessage="1" showErrorMessage="1" sqref="I297:M297" xr:uid="{8EE9E7D6-52E4-498F-B54C-08DBB085E5EE}"/>
    <dataValidation type="date" imeMode="halfAlpha" allowBlank="1" showInputMessage="1" showErrorMessage="1" error="有効な日付を入力してください" sqref="N297:R297" xr:uid="{C7FF893D-1059-4160-BE76-02679D0EFB5A}">
      <formula1>92</formula1>
      <formula2>73415</formula2>
    </dataValidation>
    <dataValidation errorStyle="warning" imeMode="hiragana" allowBlank="1" showInputMessage="1" showErrorMessage="1" sqref="E298:H298" xr:uid="{D1FABDCD-39DA-4B90-9E57-BC67FF0DD743}"/>
    <dataValidation errorStyle="warning" imeMode="halfAlpha" allowBlank="1" showInputMessage="1" showErrorMessage="1" sqref="I298:M298" xr:uid="{A4F79CC6-0231-48F3-91B3-B52CA23CAF21}"/>
    <dataValidation type="date" imeMode="halfAlpha" allowBlank="1" showInputMessage="1" showErrorMessage="1" error="有効な日付を入力してください" sqref="N298:R298" xr:uid="{CEA46A6B-8BE4-4FDB-9E52-A87BBD10CD82}">
      <formula1>92</formula1>
      <formula2>73415</formula2>
    </dataValidation>
    <dataValidation type="list" imeMode="halfAlpha" allowBlank="1" showInputMessage="1" showErrorMessage="1" error="リストから選択してください" sqref="L303" xr:uid="{FEDDBDC5-EC6D-4015-9B09-5725D1BD8B75}">
      <formula1>"○,　"</formula1>
    </dataValidation>
    <dataValidation type="whole" imeMode="halfAlpha" allowBlank="1" showInputMessage="1" showErrorMessage="1" error="有効な数字を入力してください。10兆円以上になる場合は、9,999,999,999と入力してください" sqref="N303:O303" xr:uid="{5BF17268-99A6-4123-A8F6-774497A9D99F}">
      <formula1>-9999999999</formula1>
      <formula2>9999999999</formula2>
    </dataValidation>
    <dataValidation type="list" imeMode="halfAlpha" allowBlank="1" showInputMessage="1" showErrorMessage="1" error="リストから選択してください" sqref="L304" xr:uid="{8C37FF78-6613-4A1B-A045-31347825B9CF}">
      <formula1>"○,　"</formula1>
    </dataValidation>
    <dataValidation type="whole" imeMode="halfAlpha" allowBlank="1" showInputMessage="1" showErrorMessage="1" error="有効な数字を入力してください。10兆円以上になる場合は、9,999,999,999と入力してください" sqref="N304:O304" xr:uid="{A43EC928-2E57-4A4E-8059-858F283731C5}">
      <formula1>-9999999999</formula1>
      <formula2>9999999999</formula2>
    </dataValidation>
    <dataValidation type="list" imeMode="halfAlpha" allowBlank="1" showInputMessage="1" showErrorMessage="1" error="リストから選択してください" sqref="L305" xr:uid="{7836BF17-DDC2-440C-9BCE-CDDE093B1AF1}">
      <formula1>"○,　"</formula1>
    </dataValidation>
    <dataValidation type="whole" imeMode="halfAlpha" allowBlank="1" showInputMessage="1" showErrorMessage="1" error="有効な数字を入力してください。10兆円以上になる場合は、9,999,999,999と入力してください" sqref="N305:O305" xr:uid="{10AAE456-9732-4204-9583-502BE4B3E559}">
      <formula1>-9999999999</formula1>
      <formula2>9999999999</formula2>
    </dataValidation>
    <dataValidation type="list" imeMode="halfAlpha" allowBlank="1" showInputMessage="1" showErrorMessage="1" error="リストから選択してください" sqref="L306" xr:uid="{1AC51EBF-83A7-479B-BFAE-7BEFBA43F9A8}">
      <formula1>"○,　"</formula1>
    </dataValidation>
    <dataValidation type="whole" imeMode="halfAlpha" allowBlank="1" showInputMessage="1" showErrorMessage="1" error="有効な数字を入力してください。10兆円以上になる場合は、9,999,999,999と入力してください" sqref="N306:O306" xr:uid="{62EDE516-678D-4A35-B360-A606A336F1AC}">
      <formula1>-9999999999</formula1>
      <formula2>9999999999</formula2>
    </dataValidation>
    <dataValidation type="list" imeMode="halfAlpha" allowBlank="1" showInputMessage="1" showErrorMessage="1" error="リストから選択してください" sqref="L307" xr:uid="{4FE399FF-35C5-464A-BD1E-F707FE40FEBA}">
      <formula1>"○,　"</formula1>
    </dataValidation>
    <dataValidation type="whole" imeMode="halfAlpha" allowBlank="1" showInputMessage="1" showErrorMessage="1" error="有効な数字を入力してください。10兆円以上になる場合は、9,999,999,999と入力してください" sqref="N307:O307" xr:uid="{9D67D1E8-77D5-4A5D-BF72-1868497888F0}">
      <formula1>-9999999999</formula1>
      <formula2>9999999999</formula2>
    </dataValidation>
    <dataValidation type="list" imeMode="halfAlpha" allowBlank="1" showInputMessage="1" showErrorMessage="1" error="リストから選択してください" sqref="L308" xr:uid="{845A7039-9391-4BAF-B00E-1E628B449786}">
      <formula1>"○,　"</formula1>
    </dataValidation>
    <dataValidation type="whole" imeMode="halfAlpha" allowBlank="1" showInputMessage="1" showErrorMessage="1" error="有効な数字を入力してください。10兆円以上になる場合は、9,999,999,999と入力してください" sqref="N308:O308" xr:uid="{83E495A3-163D-400C-9D1F-DBC834DDFA09}">
      <formula1>-9999999999</formula1>
      <formula2>9999999999</formula2>
    </dataValidation>
    <dataValidation type="list" imeMode="halfAlpha" allowBlank="1" showInputMessage="1" showErrorMessage="1" error="リストから選択してください" sqref="L309" xr:uid="{44DA04FB-592B-459D-86C1-9B8314B8FF24}">
      <formula1>"○,　"</formula1>
    </dataValidation>
    <dataValidation type="whole" imeMode="halfAlpha" allowBlank="1" showInputMessage="1" showErrorMessage="1" error="有効な数字を入力してください。10兆円以上になる場合は、9,999,999,999と入力してください" sqref="N309:O309" xr:uid="{6D684986-F2A5-4DBB-A05B-30DB7728C6DA}">
      <formula1>-9999999999</formula1>
      <formula2>9999999999</formula2>
    </dataValidation>
    <dataValidation type="list" imeMode="halfAlpha" allowBlank="1" showInputMessage="1" showErrorMessage="1" error="リストから選択してください" sqref="L310" xr:uid="{4F18B13B-4F2C-4E8B-B3D1-5786269A24D2}">
      <formula1>"○,　"</formula1>
    </dataValidation>
    <dataValidation type="whole" imeMode="halfAlpha" allowBlank="1" showInputMessage="1" showErrorMessage="1" error="有効な数字を入力してください。10兆円以上になる場合は、9,999,999,999と入力してください" sqref="N310:O310" xr:uid="{97804640-AA58-4496-BB86-8FD26EBE36ED}">
      <formula1>-9999999999</formula1>
      <formula2>9999999999</formula2>
    </dataValidation>
    <dataValidation type="list" imeMode="halfAlpha" allowBlank="1" showInputMessage="1" showErrorMessage="1" error="リストから選択してください" sqref="L311" xr:uid="{B255B938-8AC7-4B3C-95F9-0400B8895740}">
      <formula1>"○,　"</formula1>
    </dataValidation>
    <dataValidation type="whole" imeMode="halfAlpha" allowBlank="1" showInputMessage="1" showErrorMessage="1" error="有効な数字を入力してください。10兆円以上になる場合は、9,999,999,999と入力してください" sqref="N311:O311" xr:uid="{FFD862C0-FAE8-4FED-BBFC-6EB9F7DFA9BF}">
      <formula1>-9999999999</formula1>
      <formula2>9999999999</formula2>
    </dataValidation>
    <dataValidation type="list" imeMode="halfAlpha" allowBlank="1" showInputMessage="1" showErrorMessage="1" error="リストから選択してください" sqref="L312" xr:uid="{AC030D4C-9508-4AD8-918F-56D56C2A3A50}">
      <formula1>"○,　"</formula1>
    </dataValidation>
    <dataValidation type="whole" imeMode="halfAlpha" allowBlank="1" showInputMessage="1" showErrorMessage="1" error="有効な数字を入力してください。10兆円以上になる場合は、9,999,999,999と入力してください" sqref="N312:O312" xr:uid="{D8D9EFEF-B545-463E-A5C6-FA6B9C0E3446}">
      <formula1>-9999999999</formula1>
      <formula2>9999999999</formula2>
    </dataValidation>
    <dataValidation type="list" imeMode="halfAlpha" allowBlank="1" showInputMessage="1" showErrorMessage="1" error="リストから選択してください" sqref="L313" xr:uid="{469C0298-EC63-442F-8360-247B77231C7C}">
      <formula1>"○,　"</formula1>
    </dataValidation>
    <dataValidation type="whole" imeMode="halfAlpha" allowBlank="1" showInputMessage="1" showErrorMessage="1" error="有効な数字を入力してください。10兆円以上になる場合は、9,999,999,999と入力してください" sqref="N313:O313" xr:uid="{E97DA8C2-2C7A-4702-9A5D-43FAB1BF345F}">
      <formula1>-9999999999</formula1>
      <formula2>9999999999</formula2>
    </dataValidation>
    <dataValidation type="list" imeMode="halfAlpha" allowBlank="1" showInputMessage="1" showErrorMessage="1" error="リストから選択してください" sqref="L314" xr:uid="{A773A060-4F37-4936-B96F-CA3F881DBF48}">
      <formula1>"○,　"</formula1>
    </dataValidation>
    <dataValidation type="whole" imeMode="halfAlpha" allowBlank="1" showInputMessage="1" showErrorMessage="1" error="有効な数字を入力してください。10兆円以上になる場合は、9,999,999,999と入力してください" sqref="N314:O314" xr:uid="{7AE220B4-74FA-4D5C-AA29-E516FEAFB9FD}">
      <formula1>-9999999999</formula1>
      <formula2>9999999999</formula2>
    </dataValidation>
    <dataValidation type="list" imeMode="halfAlpha" allowBlank="1" showInputMessage="1" showErrorMessage="1" error="リストから選択してください" sqref="L315" xr:uid="{BDC26DB3-2774-42F5-85CE-17AADE32FEEF}">
      <formula1>"○,　"</formula1>
    </dataValidation>
    <dataValidation type="whole" imeMode="halfAlpha" allowBlank="1" showInputMessage="1" showErrorMessage="1" error="有効な数字を入力してください。10兆円以上になる場合は、9,999,999,999と入力してください" sqref="N315:O315" xr:uid="{E50577CA-A0B1-4F05-A248-1C75C94BD122}">
      <formula1>-9999999999</formula1>
      <formula2>9999999999</formula2>
    </dataValidation>
    <dataValidation type="list" imeMode="halfAlpha" allowBlank="1" showInputMessage="1" showErrorMessage="1" error="リストから選択してください" sqref="L316" xr:uid="{B9D056C3-D7EC-4716-8976-E8A51CE6AD4C}">
      <formula1>"○,　"</formula1>
    </dataValidation>
    <dataValidation type="whole" imeMode="halfAlpha" allowBlank="1" showInputMessage="1" showErrorMessage="1" error="有効な数字を入力してください。10兆円以上になる場合は、9,999,999,999と入力してください" sqref="N316:O316" xr:uid="{D285E7A3-70F1-4BD2-99DF-401EB2F58B90}">
      <formula1>-9999999999</formula1>
      <formula2>9999999999</formula2>
    </dataValidation>
    <dataValidation type="list" imeMode="halfAlpha" allowBlank="1" showInputMessage="1" showErrorMessage="1" error="リストから選択してください" sqref="L317" xr:uid="{44BC5117-6C32-4160-ADDE-3C7975703ADC}">
      <formula1>"○,　"</formula1>
    </dataValidation>
    <dataValidation type="list" imeMode="halfAlpha" allowBlank="1" showInputMessage="1" showErrorMessage="1" error="リストから選択してください" sqref="M317" xr:uid="{935D21A8-EF2B-4677-AB8D-4215119FD0D4}">
      <formula1>"○,　"</formula1>
    </dataValidation>
    <dataValidation type="whole" imeMode="halfAlpha" allowBlank="1" showInputMessage="1" showErrorMessage="1" error="有効な数字を入力してください。10兆円以上になる場合は、9,999,999,999と入力してください" sqref="N317:O317" xr:uid="{4BF4DB28-B14C-477A-A024-F7F70898C6E6}">
      <formula1>-9999999999</formula1>
      <formula2>9999999999</formula2>
    </dataValidation>
    <dataValidation type="list" imeMode="halfAlpha" allowBlank="1" showInputMessage="1" showErrorMessage="1" error="リストから選択してください" sqref="L318" xr:uid="{6CE03570-7DCB-4073-8354-35B69B49918C}">
      <formula1>"○,　"</formula1>
    </dataValidation>
    <dataValidation type="list" imeMode="halfAlpha" allowBlank="1" showInputMessage="1" showErrorMessage="1" error="リストから選択してください" sqref="M318" xr:uid="{CB5CD34B-7533-483F-AD36-BA5F23D2F1ED}">
      <formula1>"○,　"</formula1>
    </dataValidation>
    <dataValidation type="whole" imeMode="halfAlpha" allowBlank="1" showInputMessage="1" showErrorMessage="1" error="有効な数字を入力してください。10兆円以上になる場合は、9,999,999,999と入力してください" sqref="N318:O318" xr:uid="{C1FA1D03-4ED3-4687-8CDC-86B664D47090}">
      <formula1>-9999999999</formula1>
      <formula2>9999999999</formula2>
    </dataValidation>
    <dataValidation type="list" imeMode="halfAlpha" allowBlank="1" showInputMessage="1" showErrorMessage="1" error="リストから選択してください" sqref="L319" xr:uid="{F17A2E7A-18BF-4392-9B13-1C7885976029}">
      <formula1>"○,　"</formula1>
    </dataValidation>
    <dataValidation type="list" imeMode="halfAlpha" allowBlank="1" showInputMessage="1" showErrorMessage="1" error="リストから選択してください" sqref="M319" xr:uid="{904633A6-BC30-4190-8E07-675E2C2519BB}">
      <formula1>"○,　"</formula1>
    </dataValidation>
    <dataValidation type="whole" imeMode="halfAlpha" allowBlank="1" showInputMessage="1" showErrorMessage="1" error="有効な数字を入力してください。10兆円以上になる場合は、9,999,999,999と入力してください" sqref="N319:O319" xr:uid="{5A097546-B5C9-4475-B194-E6307BD9AE2F}">
      <formula1>-9999999999</formula1>
      <formula2>9999999999</formula2>
    </dataValidation>
    <dataValidation type="list" imeMode="halfAlpha" allowBlank="1" showInputMessage="1" showErrorMessage="1" error="リストから選択してください" sqref="L320" xr:uid="{2F6C44AB-D77B-4588-ABDC-971323B7F1A1}">
      <formula1>"○,　"</formula1>
    </dataValidation>
    <dataValidation type="list" imeMode="halfAlpha" allowBlank="1" showInputMessage="1" showErrorMessage="1" error="リストから選択してください" sqref="M320" xr:uid="{9ACDD2CB-6040-4B72-AE0B-65462D0B4346}">
      <formula1>"○,　"</formula1>
    </dataValidation>
    <dataValidation type="whole" imeMode="halfAlpha" allowBlank="1" showInputMessage="1" showErrorMessage="1" error="有効な数字を入力してください。10兆円以上になる場合は、9,999,999,999と入力してください" sqref="N320:O320" xr:uid="{C86C3DFC-1F19-4034-A578-80BABB91ECA7}">
      <formula1>-9999999999</formula1>
      <formula2>9999999999</formula2>
    </dataValidation>
    <dataValidation type="list" imeMode="halfAlpha" allowBlank="1" showInputMessage="1" showErrorMessage="1" error="リストから選択してください" sqref="L321" xr:uid="{F42BDC86-957D-435C-8DBE-8483C1FE827D}">
      <formula1>"○,　"</formula1>
    </dataValidation>
    <dataValidation type="list" imeMode="halfAlpha" allowBlank="1" showInputMessage="1" showErrorMessage="1" error="リストから選択してください" sqref="M321" xr:uid="{8573ADC2-ECE2-479C-A6DE-9CFC9B551F44}">
      <formula1>"○,　"</formula1>
    </dataValidation>
    <dataValidation type="whole" imeMode="halfAlpha" allowBlank="1" showInputMessage="1" showErrorMessage="1" error="有効な数字を入力してください。10兆円以上になる場合は、9,999,999,999と入力してください" sqref="N321:O321" xr:uid="{CF5BF13A-BDEF-4622-8262-2CC17E9E9564}">
      <formula1>-9999999999</formula1>
      <formula2>9999999999</formula2>
    </dataValidation>
    <dataValidation type="list" imeMode="halfAlpha" allowBlank="1" showInputMessage="1" showErrorMessage="1" error="リストから選択してください" sqref="L322" xr:uid="{5AD63E1C-8194-4EFA-8310-927E7D67FAF9}">
      <formula1>"○,　"</formula1>
    </dataValidation>
    <dataValidation type="list" imeMode="halfAlpha" allowBlank="1" showInputMessage="1" showErrorMessage="1" error="リストから選択してください" sqref="M322" xr:uid="{AAD2286F-0AE4-44A5-9711-B6A2418F1F7B}">
      <formula1>"○,　"</formula1>
    </dataValidation>
    <dataValidation type="whole" imeMode="halfAlpha" allowBlank="1" showInputMessage="1" showErrorMessage="1" error="有効な数字を入力してください。10兆円以上になる場合は、9,999,999,999と入力してください" sqref="N322:O322" xr:uid="{A331392B-740B-4EA0-80BE-7ADCFB674678}">
      <formula1>-9999999999</formula1>
      <formula2>9999999999</formula2>
    </dataValidation>
    <dataValidation type="list" imeMode="halfAlpha" allowBlank="1" showInputMessage="1" showErrorMessage="1" error="リストから選択してください" sqref="L323" xr:uid="{77C02097-67BF-4363-9A11-2A3B4140F422}">
      <formula1>"○,　"</formula1>
    </dataValidation>
    <dataValidation type="list" imeMode="halfAlpha" allowBlank="1" showInputMessage="1" showErrorMessage="1" error="リストから選択してください" sqref="M323" xr:uid="{6CE09F8E-0E3D-42EF-B6AC-6DBD4CA00145}">
      <formula1>"○,　"</formula1>
    </dataValidation>
    <dataValidation type="whole" imeMode="halfAlpha" allowBlank="1" showInputMessage="1" showErrorMessage="1" error="有効な数字を入力してください。10兆円以上になる場合は、9,999,999,999と入力してください" sqref="N323:O323" xr:uid="{5ACFA31D-7404-4ABF-8511-C28297A5D871}">
      <formula1>-9999999999</formula1>
      <formula2>9999999999</formula2>
    </dataValidation>
    <dataValidation type="list" imeMode="halfAlpha" allowBlank="1" showInputMessage="1" showErrorMessage="1" error="リストから選択してください" sqref="L324" xr:uid="{F0719489-7401-4AEA-A624-8E963ED8E099}">
      <formula1>"○,　"</formula1>
    </dataValidation>
    <dataValidation type="list" imeMode="halfAlpha" allowBlank="1" showInputMessage="1" showErrorMessage="1" error="リストから選択してください" sqref="M324" xr:uid="{8421555F-66EA-4B93-863D-BBD9B081889F}">
      <formula1>"○,　"</formula1>
    </dataValidation>
    <dataValidation type="whole" imeMode="halfAlpha" allowBlank="1" showInputMessage="1" showErrorMessage="1" error="有効な数字を入力してください。10兆円以上になる場合は、9,999,999,999と入力してください" sqref="N324:O324" xr:uid="{EABB5647-FB05-4D54-B181-D44C630E718F}">
      <formula1>-9999999999</formula1>
      <formula2>9999999999</formula2>
    </dataValidation>
    <dataValidation type="list" imeMode="halfAlpha" allowBlank="1" showInputMessage="1" showErrorMessage="1" error="リストから選択してください" sqref="L325" xr:uid="{7186013A-C2B0-4591-9F8B-A70566FC192B}">
      <formula1>"○,　"</formula1>
    </dataValidation>
    <dataValidation type="list" imeMode="halfAlpha" allowBlank="1" showInputMessage="1" showErrorMessage="1" error="リストから選択してください" sqref="M325" xr:uid="{B5C1C83B-594F-4B7E-8D7E-2269C4D811F3}">
      <formula1>"○,　"</formula1>
    </dataValidation>
    <dataValidation type="whole" imeMode="halfAlpha" allowBlank="1" showInputMessage="1" showErrorMessage="1" error="有効な数字を入力してください。10兆円以上になる場合は、9,999,999,999と入力してください" sqref="N325:O325" xr:uid="{B2C89DF1-90DF-43CA-9CAB-49DFB16C7AFC}">
      <formula1>-9999999999</formula1>
      <formula2>9999999999</formula2>
    </dataValidation>
    <dataValidation type="list" imeMode="halfAlpha" allowBlank="1" showInputMessage="1" showErrorMessage="1" error="リストから選択してください" sqref="L326" xr:uid="{CBDAB517-13AA-4668-860A-6AD05AF8EE4D}">
      <formula1>"○,　"</formula1>
    </dataValidation>
    <dataValidation type="list" imeMode="halfAlpha" allowBlank="1" showInputMessage="1" showErrorMessage="1" error="リストから選択してください" sqref="M326" xr:uid="{57A597B7-1342-451A-AD78-2A46847AFF9E}">
      <formula1>"○,　"</formula1>
    </dataValidation>
    <dataValidation type="whole" imeMode="halfAlpha" allowBlank="1" showInputMessage="1" showErrorMessage="1" error="有効な数字を入力してください。10兆円以上になる場合は、9,999,999,999と入力してください" sqref="N326:O326" xr:uid="{849BEE31-394F-4278-8BC8-C5C224EEB9A5}">
      <formula1>-9999999999</formula1>
      <formula2>9999999999</formula2>
    </dataValidation>
    <dataValidation type="list" imeMode="halfAlpha" allowBlank="1" showInputMessage="1" showErrorMessage="1" error="リストから選択してください" sqref="L327" xr:uid="{5D92D0B6-7549-4CC7-B01B-0F0E235B3B50}">
      <formula1>"○,　"</formula1>
    </dataValidation>
    <dataValidation type="list" imeMode="halfAlpha" allowBlank="1" showInputMessage="1" showErrorMessage="1" error="リストから選択してください" sqref="M327" xr:uid="{41D6589B-D06C-475C-B59A-E66A4B869E28}">
      <formula1>"○,　"</formula1>
    </dataValidation>
    <dataValidation type="whole" imeMode="halfAlpha" allowBlank="1" showInputMessage="1" showErrorMessage="1" error="有効な数字を入力してください。10兆円以上になる場合は、9,999,999,999と入力してください" sqref="N327:O327" xr:uid="{5A49FACB-A487-4B4C-900F-03502F76B5F5}">
      <formula1>-9999999999</formula1>
      <formula2>9999999999</formula2>
    </dataValidation>
    <dataValidation type="list" imeMode="halfAlpha" allowBlank="1" showInputMessage="1" showErrorMessage="1" error="リストから選択してください" sqref="L328" xr:uid="{4942EB0E-231A-464D-A889-85CF6FE618BB}">
      <formula1>"○,　"</formula1>
    </dataValidation>
    <dataValidation type="list" imeMode="halfAlpha" allowBlank="1" showInputMessage="1" showErrorMessage="1" error="リストから選択してください" sqref="M328" xr:uid="{325937A4-59B4-4F0F-9D8F-2BB54C1B86AD}">
      <formula1>"○,　"</formula1>
    </dataValidation>
    <dataValidation type="whole" imeMode="halfAlpha" allowBlank="1" showInputMessage="1" showErrorMessage="1" error="有効な数字を入力してください。10兆円以上になる場合は、9,999,999,999と入力してください" sqref="N328:O328" xr:uid="{C8CF9B54-F418-46B8-8A7F-A1548EF316BA}">
      <formula1>-9999999999</formula1>
      <formula2>9999999999</formula2>
    </dataValidation>
    <dataValidation type="list" imeMode="halfAlpha" allowBlank="1" showInputMessage="1" showErrorMessage="1" error="リストから選択してください" sqref="L329" xr:uid="{F67E655D-735E-44D6-B13D-0EC7B6139060}">
      <formula1>"○,　"</formula1>
    </dataValidation>
    <dataValidation type="list" imeMode="halfAlpha" allowBlank="1" showInputMessage="1" showErrorMessage="1" error="リストから選択してください" sqref="M329" xr:uid="{1953E31A-9910-441F-8948-FFB536043941}">
      <formula1>"○,　"</formula1>
    </dataValidation>
    <dataValidation type="whole" imeMode="halfAlpha" allowBlank="1" showInputMessage="1" showErrorMessage="1" error="有効な数字を入力してください。10兆円以上になる場合は、9,999,999,999と入力してください" sqref="N329:O329" xr:uid="{9E3CDC9D-463A-4D7D-87C7-9280AD4E4733}">
      <formula1>-9999999999</formula1>
      <formula2>9999999999</formula2>
    </dataValidation>
    <dataValidation type="list" imeMode="halfAlpha" allowBlank="1" showInputMessage="1" showErrorMessage="1" error="リストから選択してください" sqref="L330" xr:uid="{1BCFA3C0-BDAA-4D30-9A60-8B59711BF2C2}">
      <formula1>"○,　"</formula1>
    </dataValidation>
    <dataValidation type="list" imeMode="halfAlpha" allowBlank="1" showInputMessage="1" showErrorMessage="1" error="リストから選択してください" sqref="M330" xr:uid="{36151874-267D-4916-A087-CB47ECDF65FB}">
      <formula1>"○,　"</formula1>
    </dataValidation>
    <dataValidation type="whole" imeMode="halfAlpha" allowBlank="1" showInputMessage="1" showErrorMessage="1" error="有効な数字を入力してください。10兆円以上になる場合は、9,999,999,999と入力してください" sqref="N330:O330" xr:uid="{BB650658-813C-4450-BE38-BCB7DEAD6269}">
      <formula1>-9999999999</formula1>
      <formula2>9999999999</formula2>
    </dataValidation>
    <dataValidation type="list" imeMode="halfAlpha" allowBlank="1" showInputMessage="1" showErrorMessage="1" error="リストから選択してください" sqref="L331" xr:uid="{0130E934-C30E-41DD-A603-A94710426025}">
      <formula1>"○,　"</formula1>
    </dataValidation>
    <dataValidation type="list" imeMode="halfAlpha" allowBlank="1" showInputMessage="1" showErrorMessage="1" error="リストから選択してください" sqref="M331" xr:uid="{546E94B5-15CB-456E-B43C-6240D910DCF6}">
      <formula1>"○,　"</formula1>
    </dataValidation>
    <dataValidation type="whole" imeMode="halfAlpha" allowBlank="1" showInputMessage="1" showErrorMessage="1" error="有効な数字を入力してください。10兆円以上になる場合は、9,999,999,999と入力してください" sqref="N331:O331" xr:uid="{C8890031-0641-4F11-9DD6-A6CC2111A08B}">
      <formula1>-9999999999</formula1>
      <formula2>9999999999</formula2>
    </dataValidation>
    <dataValidation type="list" imeMode="halfAlpha" allowBlank="1" showInputMessage="1" showErrorMessage="1" error="リストから選択してください" sqref="L332" xr:uid="{59820608-CA56-4D37-A24D-D772B87F750C}">
      <formula1>"○,　"</formula1>
    </dataValidation>
    <dataValidation type="list" imeMode="halfAlpha" allowBlank="1" showInputMessage="1" showErrorMessage="1" error="リストから選択してください" sqref="M332" xr:uid="{F1EA4B63-C877-40CB-BE75-98315F758A05}">
      <formula1>"○,　"</formula1>
    </dataValidation>
    <dataValidation type="whole" imeMode="halfAlpha" allowBlank="1" showInputMessage="1" showErrorMessage="1" error="有効な数字を入力してください。10兆円以上になる場合は、9,999,999,999と入力してください" sqref="N332:O332" xr:uid="{16373615-23DD-4ED2-BDCA-643574B5DEFE}">
      <formula1>-9999999999</formula1>
      <formula2>9999999999</formula2>
    </dataValidation>
    <dataValidation type="list" imeMode="halfAlpha" allowBlank="1" showInputMessage="1" showErrorMessage="1" error="リストから選択してください" sqref="L333" xr:uid="{A3F71280-B1CF-4DF2-9917-11E5456C0A3D}">
      <formula1>"○,　"</formula1>
    </dataValidation>
    <dataValidation type="list" imeMode="halfAlpha" allowBlank="1" showInputMessage="1" showErrorMessage="1" error="リストから選択してください" sqref="M333" xr:uid="{CFBDB66D-6467-442B-BF78-171EC67F95AC}">
      <formula1>"○,　"</formula1>
    </dataValidation>
    <dataValidation type="whole" imeMode="halfAlpha" allowBlank="1" showInputMessage="1" showErrorMessage="1" error="有効な数字を入力してください。10兆円以上になる場合は、9,999,999,999と入力してください" sqref="N333:O333" xr:uid="{AB81ACB2-AD8E-4042-ABFB-6958F0909901}">
      <formula1>-9999999999</formula1>
      <formula2>9999999999</formula2>
    </dataValidation>
    <dataValidation type="list" imeMode="halfAlpha" allowBlank="1" showInputMessage="1" showErrorMessage="1" error="リストから選択してください" sqref="L334" xr:uid="{84BA3625-09A3-4B89-9604-C01CA9DA96B0}">
      <formula1>"○,　"</formula1>
    </dataValidation>
    <dataValidation type="list" imeMode="halfAlpha" allowBlank="1" showInputMessage="1" showErrorMessage="1" error="リストから選択してください" sqref="M334" xr:uid="{75570359-1EC2-4748-843C-35DDAB11D869}">
      <formula1>"○,　"</formula1>
    </dataValidation>
    <dataValidation type="whole" imeMode="halfAlpha" allowBlank="1" showInputMessage="1" showErrorMessage="1" error="有効な数字を入力してください。10兆円以上になる場合は、9,999,999,999と入力してください" sqref="N334:O334" xr:uid="{6CD3BDBC-EB4C-485E-B0D9-C173C389783D}">
      <formula1>-9999999999</formula1>
      <formula2>9999999999</formula2>
    </dataValidation>
    <dataValidation type="list" imeMode="halfAlpha" allowBlank="1" showInputMessage="1" showErrorMessage="1" error="リストから選択してください" sqref="L335" xr:uid="{1C3EA44F-9E25-4D9C-A49C-65A6BED58D1B}">
      <formula1>"○,　"</formula1>
    </dataValidation>
    <dataValidation type="list" imeMode="halfAlpha" allowBlank="1" showInputMessage="1" showErrorMessage="1" error="リストから選択してください" sqref="M335" xr:uid="{45FD795E-5E8A-4F26-8A78-F69975274EE6}">
      <formula1>"○,　"</formula1>
    </dataValidation>
    <dataValidation type="whole" imeMode="halfAlpha" allowBlank="1" showInputMessage="1" showErrorMessage="1" error="有効な数字を入力してください。10兆円以上になる場合は、9,999,999,999と入力してください" sqref="N335:O335" xr:uid="{DE502BE5-BEB4-4D50-99EE-4EA92FA6636B}">
      <formula1>-9999999999</formula1>
      <formula2>9999999999</formula2>
    </dataValidation>
    <dataValidation type="list" imeMode="halfAlpha" allowBlank="1" showInputMessage="1" showErrorMessage="1" error="リストから選択してください" sqref="L336" xr:uid="{7117F119-DA3D-400B-907B-013F99ABC380}">
      <formula1>"○,　"</formula1>
    </dataValidation>
    <dataValidation type="list" imeMode="halfAlpha" allowBlank="1" showInputMessage="1" showErrorMessage="1" error="リストから選択してください" sqref="M336" xr:uid="{B1627FE7-265D-4B6E-AB33-3624A4411553}">
      <formula1>"○,　"</formula1>
    </dataValidation>
    <dataValidation type="whole" imeMode="halfAlpha" allowBlank="1" showInputMessage="1" showErrorMessage="1" error="有効な数字を入力してください。10兆円以上になる場合は、9,999,999,999と入力してください" sqref="N336:O336" xr:uid="{65EFA1A8-0045-4531-8F4D-80FE4D45C23A}">
      <formula1>-9999999999</formula1>
      <formula2>9999999999</formula2>
    </dataValidation>
    <dataValidation type="list" imeMode="halfAlpha" allowBlank="1" showInputMessage="1" showErrorMessage="1" error="リストから選択してください" sqref="L337" xr:uid="{E2C1257F-B219-45C6-B895-294D5F0C0AB5}">
      <formula1>"○,　"</formula1>
    </dataValidation>
    <dataValidation type="list" imeMode="halfAlpha" allowBlank="1" showInputMessage="1" showErrorMessage="1" error="リストから選択してください" sqref="M337" xr:uid="{3C3B8694-69F4-4AC7-B1E7-A9C1EAF9C731}">
      <formula1>"○,　"</formula1>
    </dataValidation>
    <dataValidation type="whole" imeMode="halfAlpha" allowBlank="1" showInputMessage="1" showErrorMessage="1" error="有効な数字を入力してください。10兆円以上になる場合は、9,999,999,999と入力してください" sqref="N337:O337" xr:uid="{DB37AD86-E48D-4207-932D-2D8F102EC705}">
      <formula1>-9999999999</formula1>
      <formula2>9999999999</formula2>
    </dataValidation>
    <dataValidation type="list" imeMode="halfAlpha" allowBlank="1" showInputMessage="1" showErrorMessage="1" error="リストから選択してください" sqref="T303:U303" xr:uid="{4914C04C-1318-4866-9587-7F50666F40F8}">
      <formula1>"○,　"</formula1>
    </dataValidation>
    <dataValidation type="list" imeMode="halfAlpha" allowBlank="1" showInputMessage="1" showErrorMessage="1" error="リストから選択してください" sqref="V303:W303" xr:uid="{62DA6228-D9DB-45B4-8B65-6E10352EFDA7}">
      <formula1>"○,　"</formula1>
    </dataValidation>
    <dataValidation type="whole" imeMode="halfAlpha" allowBlank="1" showInputMessage="1" showErrorMessage="1" error="有効な数字を入力してください。10兆円以上になる場合は、9,999,999,999と入力してください" sqref="X303:Y303" xr:uid="{371C1FD5-653E-4B2C-A266-BB5A6A6B33BC}">
      <formula1>-9999999999</formula1>
      <formula2>9999999999</formula2>
    </dataValidation>
    <dataValidation type="list" imeMode="halfAlpha" allowBlank="1" showInputMessage="1" showErrorMessage="1" error="リストから選択してください" sqref="T304:U304" xr:uid="{3BF30F62-F5FC-4260-AE7A-8E2C8BE0983C}">
      <formula1>"○,　"</formula1>
    </dataValidation>
    <dataValidation type="list" imeMode="halfAlpha" allowBlank="1" showInputMessage="1" showErrorMessage="1" error="リストから選択してください" sqref="V304:W304" xr:uid="{2559623E-953D-44CC-98CD-9101C077084B}">
      <formula1>"○,　"</formula1>
    </dataValidation>
    <dataValidation type="whole" imeMode="halfAlpha" allowBlank="1" showInputMessage="1" showErrorMessage="1" error="有効な数字を入力してください。10兆円以上になる場合は、9,999,999,999と入力してください" sqref="X304:Y304" xr:uid="{4B686F59-1DD7-4CC0-9693-6754163D51C4}">
      <formula1>-9999999999</formula1>
      <formula2>9999999999</formula2>
    </dataValidation>
    <dataValidation type="list" imeMode="halfAlpha" allowBlank="1" showInputMessage="1" showErrorMessage="1" error="リストから選択してください" sqref="T305:U305" xr:uid="{875D9790-E75A-4C1E-88B3-DB108D85D6A5}">
      <formula1>"○,　"</formula1>
    </dataValidation>
    <dataValidation type="list" imeMode="halfAlpha" allowBlank="1" showInputMessage="1" showErrorMessage="1" error="リストから選択してください" sqref="V305:W305" xr:uid="{56048586-F992-4F5B-B2D2-6F2455C35A1E}">
      <formula1>"○,　"</formula1>
    </dataValidation>
    <dataValidation type="whole" imeMode="halfAlpha" allowBlank="1" showInputMessage="1" showErrorMessage="1" error="有効な数字を入力してください。10兆円以上になる場合は、9,999,999,999と入力してください" sqref="X305:Y305" xr:uid="{B9D271E4-D543-4185-98ED-17B987557D3E}">
      <formula1>-9999999999</formula1>
      <formula2>9999999999</formula2>
    </dataValidation>
    <dataValidation type="list" imeMode="halfAlpha" allowBlank="1" showInputMessage="1" showErrorMessage="1" error="リストから選択してください" sqref="T306:U306" xr:uid="{81F12CAD-BF5E-4512-AD99-E33BE6B06AA2}">
      <formula1>"○,　"</formula1>
    </dataValidation>
    <dataValidation type="list" imeMode="halfAlpha" allowBlank="1" showInputMessage="1" showErrorMessage="1" error="リストから選択してください" sqref="V306:W306" xr:uid="{0B5DC364-4066-4D8B-93F4-458DE2766E8D}">
      <formula1>"○,　"</formula1>
    </dataValidation>
    <dataValidation type="whole" imeMode="halfAlpha" allowBlank="1" showInputMessage="1" showErrorMessage="1" error="有効な数字を入力してください。10兆円以上になる場合は、9,999,999,999と入力してください" sqref="X306:Y306" xr:uid="{CED8AAE6-CFE0-47CC-B7F0-BE21D3D16FCA}">
      <formula1>-9999999999</formula1>
      <formula2>9999999999</formula2>
    </dataValidation>
    <dataValidation type="list" imeMode="halfAlpha" allowBlank="1" showInputMessage="1" showErrorMessage="1" error="リストから選択してください" sqref="T307:U307" xr:uid="{7E5934ED-03E5-4491-9BB6-FDFA15661984}">
      <formula1>"○,　"</formula1>
    </dataValidation>
    <dataValidation type="list" imeMode="halfAlpha" allowBlank="1" showInputMessage="1" showErrorMessage="1" error="リストから選択してください" sqref="V307:W307" xr:uid="{62B4CF71-ED99-4A8B-B164-E3FBBA1E983D}">
      <formula1>"○,　"</formula1>
    </dataValidation>
    <dataValidation type="whole" imeMode="halfAlpha" allowBlank="1" showInputMessage="1" showErrorMessage="1" error="有効な数字を入力してください。10兆円以上になる場合は、9,999,999,999と入力してください" sqref="X307:Y307" xr:uid="{E4D00DA4-FF17-4F9A-B772-F45D90E082B2}">
      <formula1>-9999999999</formula1>
      <formula2>9999999999</formula2>
    </dataValidation>
    <dataValidation type="list" imeMode="halfAlpha" allowBlank="1" showInputMessage="1" showErrorMessage="1" error="リストから選択してください" sqref="T308:U308" xr:uid="{9DDA2E22-AA53-4415-9A0D-808EC4C762B7}">
      <formula1>"○,　"</formula1>
    </dataValidation>
    <dataValidation type="list" imeMode="halfAlpha" allowBlank="1" showInputMessage="1" showErrorMessage="1" error="リストから選択してください" sqref="V308:W308" xr:uid="{7C372D3F-33A0-4762-B085-11B9EA637E3E}">
      <formula1>"○,　"</formula1>
    </dataValidation>
    <dataValidation type="whole" imeMode="halfAlpha" allowBlank="1" showInputMessage="1" showErrorMessage="1" error="有効な数字を入力してください。10兆円以上になる場合は、9,999,999,999と入力してください" sqref="X308:Y308" xr:uid="{9FCE2B8F-E7C5-4431-AD91-733B36726CD5}">
      <formula1>-9999999999</formula1>
      <formula2>9999999999</formula2>
    </dataValidation>
    <dataValidation type="list" imeMode="halfAlpha" allowBlank="1" showInputMessage="1" showErrorMessage="1" error="リストから選択してください" sqref="T309:U309" xr:uid="{6E1BAC54-4850-45E0-974B-DE217B77E167}">
      <formula1>"○,　"</formula1>
    </dataValidation>
    <dataValidation type="list" imeMode="halfAlpha" allowBlank="1" showInputMessage="1" showErrorMessage="1" error="リストから選択してください" sqref="V309:W309" xr:uid="{44C819B2-6DBA-49B7-8BEB-FDB85AA536A1}">
      <formula1>"○,　"</formula1>
    </dataValidation>
    <dataValidation type="whole" imeMode="halfAlpha" allowBlank="1" showInputMessage="1" showErrorMessage="1" error="有効な数字を入力してください。10兆円以上になる場合は、9,999,999,999と入力してください" sqref="X309:Y309" xr:uid="{2166D5AB-EB3C-4117-91C8-124442AC0416}">
      <formula1>-9999999999</formula1>
      <formula2>9999999999</formula2>
    </dataValidation>
    <dataValidation type="list" imeMode="halfAlpha" allowBlank="1" showInputMessage="1" showErrorMessage="1" error="リストから選択してください" sqref="T310:U310" xr:uid="{B90B49B4-B9F5-4C12-96CF-473C65B7753C}">
      <formula1>"○,　"</formula1>
    </dataValidation>
    <dataValidation type="list" imeMode="halfAlpha" allowBlank="1" showInputMessage="1" showErrorMessage="1" error="リストから選択してください" sqref="V310:W310" xr:uid="{4B21ADAD-81C0-452B-8335-5AD750EF55D0}">
      <formula1>"○,　"</formula1>
    </dataValidation>
    <dataValidation type="whole" imeMode="halfAlpha" allowBlank="1" showInputMessage="1" showErrorMessage="1" error="有効な数字を入力してください。10兆円以上になる場合は、9,999,999,999と入力してください" sqref="X310:Y310" xr:uid="{9E7692F2-9061-4756-89F8-48502E4A0238}">
      <formula1>-9999999999</formula1>
      <formula2>9999999999</formula2>
    </dataValidation>
    <dataValidation type="list" imeMode="halfAlpha" allowBlank="1" showInputMessage="1" showErrorMessage="1" error="リストから選択してください" sqref="T311:U311" xr:uid="{B72CB3F4-EEC9-41C7-908E-679F50D4F9D2}">
      <formula1>"○,　"</formula1>
    </dataValidation>
    <dataValidation type="whole" imeMode="halfAlpha" allowBlank="1" showInputMessage="1" showErrorMessage="1" error="有効な数字を入力してください。10兆円以上になる場合は、9,999,999,999と入力してください" sqref="X311:Y311" xr:uid="{0F48B8A7-F039-493A-8FDA-D0CCF9958C0F}">
      <formula1>-9999999999</formula1>
      <formula2>9999999999</formula2>
    </dataValidation>
    <dataValidation type="list" imeMode="halfAlpha" allowBlank="1" showInputMessage="1" showErrorMessage="1" error="リストから選択してください" sqref="T312:U312" xr:uid="{80030B74-E01F-4622-AA7C-B6CDBF8C2E4E}">
      <formula1>"○,　"</formula1>
    </dataValidation>
    <dataValidation type="whole" imeMode="halfAlpha" allowBlank="1" showInputMessage="1" showErrorMessage="1" error="有効な数字を入力してください。10兆円以上になる場合は、9,999,999,999と入力してください" sqref="X312:Y312" xr:uid="{1D539B5E-CB67-4F0F-8BB7-6500003889F1}">
      <formula1>-9999999999</formula1>
      <formula2>9999999999</formula2>
    </dataValidation>
    <dataValidation type="list" imeMode="halfAlpha" allowBlank="1" showInputMessage="1" showErrorMessage="1" error="リストから選択してください" sqref="T313:U313" xr:uid="{E768A737-35AD-4A35-8B11-D5B27190CB9F}">
      <formula1>"○,　"</formula1>
    </dataValidation>
    <dataValidation type="whole" imeMode="halfAlpha" allowBlank="1" showInputMessage="1" showErrorMessage="1" error="有効な数字を入力してください。10兆円以上になる場合は、9,999,999,999と入力してください" sqref="X313:Y313" xr:uid="{E153D27E-C53E-4974-908D-C05EE7FD7718}">
      <formula1>-9999999999</formula1>
      <formula2>9999999999</formula2>
    </dataValidation>
  </dataValidations>
  <pageMargins left="0.19685039370078741" right="0.19685039370078741" top="0.39370078740157483" bottom="0.19685039370078741" header="0.19685039370078741"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176</v>
      </c>
    </row>
    <row r="4" spans="1:1">
      <c r="A4" t="s">
        <v>180</v>
      </c>
    </row>
  </sheetData>
  <sheetProtection algorithmName="SHA-512" hashValue="0CAS5fJV5bpH/3sfHXrQ4jXHHSABzTaYtiL/Zxur1be4fFhruEqzX3MHTkTGYZ/BGnjhWGVHciRStPLjko/JcQ==" saltValue="n6/w1O8dxrO87lJ+4ogIq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2022-07-15T00:22:40Z</cp:lastPrinted>
  <dcterms:created xsi:type="dcterms:W3CDTF">2018-07-20T07:50:20Z</dcterms:created>
  <dcterms:modified xsi:type="dcterms:W3CDTF">2022-11-08T01:12:45Z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